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1355" windowHeight="8190" activeTab="0"/>
  </bookViews>
  <sheets>
    <sheet name="Answers" sheetId="1" r:id="rId1"/>
  </sheets>
  <definedNames>
    <definedName name="DoMPrediction">[0]!DoMPrediction</definedName>
    <definedName name="DoPrediction">[0]!DoPrediction</definedName>
  </definedNames>
  <calcPr fullCalcOnLoad="1"/>
</workbook>
</file>

<file path=xl/comments1.xml><?xml version="1.0" encoding="utf-8"?>
<comments xmlns="http://schemas.openxmlformats.org/spreadsheetml/2006/main">
  <authors>
    <author>A satisfied Microsoft Office user</author>
  </authors>
  <commentList>
    <comment ref="H5" authorId="0">
      <text>
        <r>
          <rPr>
            <sz val="8"/>
            <rFont val="Tahoma"/>
            <family val="0"/>
          </rPr>
          <t>The sample mean - an unbiased estimate (assuming, of course,  that the sample was not selected in a biased manner) of the population mean.</t>
        </r>
      </text>
    </comment>
    <comment ref="H6" authorId="0">
      <text>
        <r>
          <rPr>
            <sz val="8"/>
            <rFont val="Tahoma"/>
            <family val="0"/>
          </rPr>
          <t>The sample standard deviation - an indication of how heterogeneous the population is.</t>
        </r>
      </text>
    </comment>
    <comment ref="H7" authorId="0">
      <text>
        <r>
          <rPr>
            <sz val="8"/>
            <rFont val="Tahoma"/>
            <family val="0"/>
          </rPr>
          <t>One standard-deviation's-worth of uncertainty in using the sample mean as an estimate of the population mean. This measures the exposure to sampling error (bad luck in the sampling process, which leads to a misrepresentative sample) inherent in simple random sampling with replacement.</t>
        </r>
      </text>
    </comment>
    <comment ref="H11" authorId="0">
      <text>
        <r>
          <rPr>
            <sz val="8"/>
            <rFont val="Tahoma"/>
            <family val="0"/>
          </rPr>
          <t>The replacement for the "1.96" when computing a 95%-confidence interval for the population mean using a small sample, IF you are willing to assume that the population is normally distributed. Computed from the t-distribution with one fewer degrees of freedom than the sample size.  (more)</t>
        </r>
      </text>
    </comment>
    <comment ref="H12" authorId="0">
      <text>
        <r>
          <rPr>
            <sz val="8"/>
            <rFont val="Tahoma"/>
            <family val="0"/>
          </rPr>
          <t>Your alternative, if you feel the normality assumption is unjustified and you're forced to work with a small sample (sample size of less than 25 or so), is to merely report the actual data. The skewness and kurtosis help to show whether the data appears to be normally distributed.</t>
        </r>
      </text>
    </comment>
    <comment ref="H16" authorId="0">
      <text>
        <r>
          <rPr>
            <sz val="8"/>
            <rFont val="Tahoma"/>
            <family val="0"/>
          </rPr>
          <t>Together, the coefficients yield the "prediction equation," which can be used to make predictions for individuals. Separately, they are "pure" estimates of the typical change in the dependent variable associated with a unit of change in any one independent variable, when the others remain unchanged.</t>
        </r>
      </text>
    </comment>
    <comment ref="I37" authorId="0">
      <text>
        <r>
          <rPr>
            <sz val="8"/>
            <rFont val="Tahoma"/>
            <family val="0"/>
          </rPr>
          <t xml:space="preserve">If this cell is left blank, the constant is multiplied by 1 and incorporated into the prediction.  If a number is entered in this cell, the constant will be multiplied by that number when calculating the prediction.  For example, if 0 is entered here, the constant will not be used in the prediction calculation.
</t>
        </r>
      </text>
    </comment>
    <comment ref="H40" authorId="0">
      <text>
        <r>
          <rPr>
            <sz val="8"/>
            <rFont val="Tahoma"/>
            <family val="0"/>
          </rPr>
          <t>Measures net uncertainty in the prediction being made due to both potential sources of error, and is used to construct confidence intervals for predictions made for individuals.  (Computed as the square-root of the sum of the squares of the two standard errors listed below.)</t>
        </r>
      </text>
    </comment>
    <comment ref="I49" authorId="0">
      <text>
        <r>
          <rPr>
            <sz val="8"/>
            <rFont val="Tahoma"/>
            <family val="0"/>
          </rPr>
          <t xml:space="preserve">If this cell is left blank, the constant is multiplied by 1 and incorporated into the prediction.  If a number is entered in this cell, the constant will be multiplied by that number when calculating the prediction.  For example, if 0 is entered here, the constant will not be used in the prediction calculation.
</t>
        </r>
      </text>
    </comment>
    <comment ref="H52" authorId="0">
      <text>
        <r>
          <rPr>
            <sz val="8"/>
            <rFont val="Tahoma"/>
            <family val="0"/>
          </rPr>
          <t>Measures net uncertainty in the prediction being made due to both potential sources of error, and is used to construct confidence intervals for predictions made for individuals.  (Computed as the square-root of the sum of the squares of the two standard errors listed below.)</t>
        </r>
      </text>
    </comment>
    <comment ref="H53" authorId="0">
      <text>
        <r>
          <rPr>
            <sz val="8"/>
            <rFont val="Tahoma"/>
            <family val="0"/>
          </rPr>
          <t>Measures uncertainty in the prediction due to the possibility that the residual is nonzero. Decreases with the addition of other relevant independent variables to the model, is the same for all values of the independent variables for which predictions are made.</t>
        </r>
      </text>
    </comment>
    <comment ref="H54" authorId="0">
      <text>
        <r>
          <rPr>
            <sz val="8"/>
            <rFont val="Tahoma"/>
            <family val="0"/>
          </rPr>
          <t>Measures uncertainty in the predicted value of the dependent variable due to sampling error in estimating the model coefficients. Decreases with sample size, depends on the values of the independent variables for which the prediction is made.</t>
        </r>
      </text>
    </comment>
    <comment ref="H20" authorId="0">
      <text>
        <r>
          <rPr>
            <sz val="8"/>
            <rFont val="Tahoma"/>
            <family val="0"/>
          </rPr>
          <t>Together, the coefficients yield the "prediction equation," which can be used to make predictions for individuals. Separately, they are "pure" estimates of the typical change in the dependent variable associated with a unit of change in any one independent variable, when the others remain unchanged.</t>
        </r>
      </text>
    </comment>
    <comment ref="H21" authorId="0">
      <text>
        <r>
          <rPr>
            <sz val="8"/>
            <rFont val="Tahoma"/>
            <family val="0"/>
          </rPr>
          <t>One standard-deviations'- worth of uncertainty in the estimate of the coefficient due to exposure to sampling error. Used to construct confidence intervals for the "true" coefficients.</t>
        </r>
      </text>
    </comment>
    <comment ref="H22" authorId="0">
      <text>
        <r>
          <rPr>
            <sz val="8"/>
            <rFont val="Tahoma"/>
            <family val="0"/>
          </rPr>
          <t xml:space="preserve"> If an independent variable has a "large" (positive or negative) t-ratio, then the sample data provides strong evidence that its true coefficient in this model is different from zero (i.e., the variable "belongs" in the model). The t-ratio is obtained by dividing a coefficient by its standard error.</t>
        </r>
      </text>
    </comment>
    <comment ref="H23" authorId="0">
      <text>
        <r>
          <rPr>
            <sz val="8"/>
            <rFont val="Tahoma"/>
            <family val="0"/>
          </rPr>
          <t>The significance level (sometimes called the "p-value") of the sample data with respect to the null hypothesis that the "true" coefficient in the model is zero. It answers the question, "How strong is the evidence that, after all the other variables in the model are taken into account, this one should be included as well?"</t>
        </r>
      </text>
    </comment>
    <comment ref="H24" authorId="0">
      <text>
        <r>
          <rPr>
            <sz val="8"/>
            <rFont val="Tahoma"/>
            <family val="0"/>
          </rPr>
          <t>The beta-weights (or "standardized regression coefficients") can be compared to assess the relative importance of variability in each of the independent variables in the model in helping to explain why the dependent variable varies throughout the population.</t>
        </r>
      </text>
    </comment>
    <comment ref="H26" authorId="0">
      <text>
        <r>
          <rPr>
            <sz val="8"/>
            <rFont val="Tahoma"/>
            <family val="0"/>
          </rPr>
          <t>An estimate of one standard-deviation's-worth of variability in the residual term. It is often used to compute the margin of error in predictions, although the "standard error of the prediction" is what SHOULD be used.</t>
        </r>
      </text>
    </comment>
    <comment ref="H27" authorId="0">
      <text>
        <r>
          <rPr>
            <sz val="8"/>
            <rFont val="Tahoma"/>
            <family val="0"/>
          </rPr>
          <t>The coefficient of determination, or "R-squared", indicates the fraction of the variance in the dependent variable which can be explained by the fact that the independent variables vary throughout the population, i.e., it measures the potential explanatory power of the model.</t>
        </r>
      </text>
    </comment>
    <comment ref="H28" authorId="0">
      <text>
        <r>
          <rPr>
            <sz val="8"/>
            <rFont val="Tahoma"/>
            <family val="0"/>
          </rPr>
          <t>The adjusted (corrected,  unbiased) coefficient of determination compensates for the fact that adding new variables to a model ALWAYS makes it easier to fit the model to the sample data. A better estimate of the potential explanatory power of the model than is the (unadjusted) coefficient of determination.</t>
        </r>
      </text>
    </comment>
    <comment ref="H61" authorId="0">
      <text>
        <r>
          <rPr>
            <sz val="8"/>
            <rFont val="Tahoma"/>
            <family val="0"/>
          </rPr>
          <t>Together, the coefficients yield the "prediction equation," which can be used to make predictions for individuals. Separately, they are "pure" estimates of the typical change in the dependent variable associated with a unit of change in any one independent variable, when the others remain unchanged.</t>
        </r>
      </text>
    </comment>
    <comment ref="H62" authorId="0">
      <text>
        <r>
          <rPr>
            <sz val="8"/>
            <rFont val="Tahoma"/>
            <family val="0"/>
          </rPr>
          <t>One standard-deviations'- worth of uncertainty in the estimate of the coefficient due to exposure to sampling error. Used to construct confidence intervals for the "true" coefficients.</t>
        </r>
      </text>
    </comment>
    <comment ref="H63" authorId="0">
      <text>
        <r>
          <rPr>
            <sz val="8"/>
            <rFont val="Tahoma"/>
            <family val="0"/>
          </rPr>
          <t xml:space="preserve"> If an independent variable has a "large" (positive or negative) t-ratio, then the sample data provides strong evidence that its true coefficient in this model is different from zero (i.e., the variable "belongs" in the model). The t-ratio is obtained by dividing a coefficient by its standard error.</t>
        </r>
      </text>
    </comment>
    <comment ref="H64" authorId="0">
      <text>
        <r>
          <rPr>
            <sz val="8"/>
            <rFont val="Tahoma"/>
            <family val="0"/>
          </rPr>
          <t>The significance level (sometimes called the "p-value") of the sample data with respect to the null hypothesis that the "true" coefficient in the model is zero. It answers the question, "How strong is the evidence that, after all the other variables in the model are taken into account, this one should be included as well?"</t>
        </r>
      </text>
    </comment>
    <comment ref="I70" authorId="0">
      <text>
        <r>
          <rPr>
            <sz val="8"/>
            <rFont val="Tahoma"/>
            <family val="0"/>
          </rPr>
          <t xml:space="preserve">If this cell is left blank, the constant is multiplied by 1 and incorporated into the prediction.  If a number is entered in this cell, the constant will be multiplied by that number when calculating the prediction.  For example, if 0 is entered here, the constant will not be used in the prediction calculation.
</t>
        </r>
      </text>
    </comment>
    <comment ref="I78" authorId="0">
      <text>
        <r>
          <rPr>
            <sz val="8"/>
            <rFont val="Tahoma"/>
            <family val="0"/>
          </rPr>
          <t xml:space="preserve">If this cell is left blank, the constant is multiplied by 1 and incorporated into the prediction.  If a number is entered in this cell, the constant will be multiplied by that number when calculating the prediction.  For example, if 0 is entered here, the constant will not be used in the prediction calculation.
</t>
        </r>
      </text>
    </comment>
    <comment ref="H84" authorId="0">
      <text>
        <r>
          <rPr>
            <sz val="8"/>
            <rFont val="Tahoma"/>
            <family val="0"/>
          </rPr>
          <t>The sample mean - an unbiased estimate (assuming, of course,  that the sample was not selected in a biased manner) of the population mean.</t>
        </r>
      </text>
    </comment>
    <comment ref="H85" authorId="0">
      <text>
        <r>
          <rPr>
            <sz val="8"/>
            <rFont val="Tahoma"/>
            <family val="0"/>
          </rPr>
          <t>The sample standard deviation - an indication of how heterogeneous the population is.</t>
        </r>
      </text>
    </comment>
    <comment ref="H86" authorId="0">
      <text>
        <r>
          <rPr>
            <sz val="8"/>
            <rFont val="Tahoma"/>
            <family val="0"/>
          </rPr>
          <t>One standard-deviation's-worth of uncertainty in using the sample mean as an estimate of the population mean. This measures the exposure to sampling error (bad luck in the sampling process, which leads to a misrepresentative sample) inherent in simple random sampling with replacement.</t>
        </r>
      </text>
    </comment>
    <comment ref="H88" authorId="0">
      <text>
        <r>
          <rPr>
            <sz val="8"/>
            <rFont val="Tahoma"/>
            <family val="0"/>
          </rPr>
          <t>The replacement for the "1.96" when computing a 95%-confidence interval for the population mean using a small sample, IF you are willing to assume that the population is normally distributed. Computed from the t-distribution with one fewer degrees of freedom than the sample size.  (more)</t>
        </r>
      </text>
    </comment>
    <comment ref="H89" authorId="0">
      <text>
        <r>
          <rPr>
            <sz val="8"/>
            <rFont val="Tahoma"/>
            <family val="0"/>
          </rPr>
          <t>Your alternative, if you feel the normality assumption is unjustified and you're forced to work with a small sample (sample size of less than 25 or so), is to merely report the actual data. The skewness and kurtosis help to show whether the data appears to be normally distributed.</t>
        </r>
      </text>
    </comment>
    <comment ref="H102" authorId="0">
      <text>
        <r>
          <rPr>
            <sz val="8"/>
            <rFont val="Tahoma"/>
            <family val="0"/>
          </rPr>
          <t>Together, the coefficients yield the "prediction equation," which can be used to make predictions for individuals. Separately, they are "pure" estimates of the typical change in the dependent variable associated with a unit of change in any one independent variable, when the others remain unchanged.</t>
        </r>
      </text>
    </comment>
    <comment ref="H106" authorId="0">
      <text>
        <r>
          <rPr>
            <sz val="8"/>
            <rFont val="Tahoma"/>
            <family val="0"/>
          </rPr>
          <t>Together, the coefficients yield the "prediction equation," which can be used to make predictions for individuals. Separately, they are "pure" estimates of the typical change in the dependent variable associated with a unit of change in any one independent variable, when the others remain unchanged.</t>
        </r>
      </text>
    </comment>
    <comment ref="H107" authorId="0">
      <text>
        <r>
          <rPr>
            <sz val="8"/>
            <rFont val="Tahoma"/>
            <family val="0"/>
          </rPr>
          <t>One standard-deviations'- worth of uncertainty in the estimate of the coefficient due to exposure to sampling error. Used to construct confidence intervals for the "true" coefficients.</t>
        </r>
      </text>
    </comment>
    <comment ref="H108" authorId="0">
      <text>
        <r>
          <rPr>
            <sz val="8"/>
            <rFont val="Tahoma"/>
            <family val="0"/>
          </rPr>
          <t xml:space="preserve"> If an independent variable has a "large" (positive or negative) t-ratio, then the sample data provides strong evidence that its true coefficient in this model is different from zero (i.e., the variable "belongs" in the model). The t-ratio is obtained by dividing a coefficient by its standard error.</t>
        </r>
      </text>
    </comment>
    <comment ref="H109" authorId="0">
      <text>
        <r>
          <rPr>
            <sz val="8"/>
            <rFont val="Tahoma"/>
            <family val="0"/>
          </rPr>
          <t>The significance level (sometimes called the "p-value") of the sample data with respect to the null hypothesis that the "true" coefficient in the model is zero. It answers the question, "How strong is the evidence that, after all the other variables in the model are taken into account, this one should be included as well?"</t>
        </r>
      </text>
    </comment>
    <comment ref="I115" authorId="0">
      <text>
        <r>
          <rPr>
            <sz val="8"/>
            <rFont val="Tahoma"/>
            <family val="0"/>
          </rPr>
          <t xml:space="preserve">If this cell is left blank, the constant is multiplied by 1 and incorporated into the prediction.  If a number is entered in this cell, the constant will be multiplied by that number when calculating the prediction.  For example, if 0 is entered here, the constant will not be used in the prediction calculation.
</t>
        </r>
      </text>
    </comment>
    <comment ref="H118" authorId="0">
      <text>
        <r>
          <rPr>
            <sz val="8"/>
            <rFont val="Tahoma"/>
            <family val="0"/>
          </rPr>
          <t>Measures net uncertainty in the prediction being made due to both potential sources of error, and is used to construct confidence intervals for predictions made for individuals.  (Computed as the square-root of the sum of the squares of the two standard errors listed below.)</t>
        </r>
      </text>
    </comment>
    <comment ref="H119" authorId="0">
      <text>
        <r>
          <rPr>
            <sz val="8"/>
            <rFont val="Tahoma"/>
            <family val="0"/>
          </rPr>
          <t>Measures uncertainty in the prediction due to the possibility that the residual is nonzero. Decreases with the addition of other relevant independent variables to the model, is the same for all values of the independent variables for which predictions are made.</t>
        </r>
      </text>
    </comment>
    <comment ref="H120" authorId="0">
      <text>
        <r>
          <rPr>
            <sz val="8"/>
            <rFont val="Tahoma"/>
            <family val="0"/>
          </rPr>
          <t>Measures uncertainty in the predicted value of the dependent variable due to sampling error in estimating the model coefficients. Decreases with sample size, depends on the values of the independent variables for which the prediction is made.</t>
        </r>
      </text>
    </comment>
    <comment ref="H97" authorId="0">
      <text>
        <r>
          <rPr>
            <sz val="8"/>
            <rFont val="Tahoma"/>
            <family val="0"/>
          </rPr>
          <t>Together, the coefficients yield the "prediction equation," which can be used to make predictions for individuals. Separately, they are "pure" estimates of the typical change in the dependent variable associated with a unit of change in any one independent variable, when the others remain unchanged.</t>
        </r>
      </text>
    </comment>
  </commentList>
</comments>
</file>

<file path=xl/sharedStrings.xml><?xml version="1.0" encoding="utf-8"?>
<sst xmlns="http://schemas.openxmlformats.org/spreadsheetml/2006/main" count="160" uniqueCount="65">
  <si>
    <t>±</t>
  </si>
  <si>
    <t>∙</t>
  </si>
  <si>
    <t>Univariate statistics</t>
  </si>
  <si>
    <t>sq.ft.</t>
  </si>
  <si>
    <t>observations</t>
  </si>
  <si>
    <t>mean</t>
  </si>
  <si>
    <t>standard deviation</t>
  </si>
  <si>
    <t>standard error of the mean</t>
  </si>
  <si>
    <t>number of observations</t>
  </si>
  <si>
    <t>t-statistic for computing</t>
  </si>
  <si>
    <t>95%-confidence intervals</t>
  </si>
  <si>
    <t>The larger homes are nearer Chicago.</t>
  </si>
  <si>
    <t>Regression: distance</t>
  </si>
  <si>
    <t>constant</t>
  </si>
  <si>
    <t>coefficient</t>
  </si>
  <si>
    <t>Regression: price</t>
  </si>
  <si>
    <t>distance</t>
  </si>
  <si>
    <t>sq.ft., from comparing the beta-weights</t>
  </si>
  <si>
    <t>std error of coef</t>
  </si>
  <si>
    <t>t-ratio</t>
  </si>
  <si>
    <t>size is atypical.</t>
  </si>
  <si>
    <t>significance</t>
  </si>
  <si>
    <t>beta-weight</t>
  </si>
  <si>
    <t>standard error of regression</t>
  </si>
  <si>
    <t>coefficient of determination</t>
  </si>
  <si>
    <t>adjusted coef of determination</t>
  </si>
  <si>
    <t>7,8</t>
  </si>
  <si>
    <t>Prediction, using most-recent regression</t>
  </si>
  <si>
    <t>coefficients</t>
  </si>
  <si>
    <t>values for prediction</t>
  </si>
  <si>
    <t>predicted value of price</t>
  </si>
  <si>
    <t>standard error of prediction</t>
  </si>
  <si>
    <t>confidence level</t>
  </si>
  <si>
    <t xml:space="preserve"> t-statistic</t>
  </si>
  <si>
    <t>predicted value of sq.ft.</t>
  </si>
  <si>
    <t>standard error of estimated mean</t>
  </si>
  <si>
    <t>very strong</t>
  </si>
  <si>
    <t>clubhouse</t>
  </si>
  <si>
    <t>dist*ch</t>
  </si>
  <si>
    <t>miles</t>
  </si>
  <si>
    <t>The "true" coefficient of Clubhouse is</t>
  </si>
  <si>
    <t>+</t>
  </si>
  <si>
    <t>Distance</t>
  </si>
  <si>
    <r>
      <t>(sq.ft.)</t>
    </r>
    <r>
      <rPr>
        <vertAlign val="superscript"/>
        <sz val="10"/>
        <rFont val="Arial"/>
        <family val="2"/>
      </rPr>
      <t>2</t>
    </r>
  </si>
  <si>
    <t>or</t>
  </si>
  <si>
    <t xml:space="preserve">Greater distance from Chicago tends to </t>
  </si>
  <si>
    <t>lower prices, and the homes nearest Chicago</t>
  </si>
  <si>
    <t>clubhouse effect.</t>
  </si>
  <si>
    <t>distance effect more than offsets the (positive)</t>
  </si>
  <si>
    <t>tend to lack clubhouse access. The (negative)</t>
  </si>
  <si>
    <t>Notice that, for this relatively large house,</t>
  </si>
  <si>
    <t>the extra space adds less value than the</t>
  </si>
  <si>
    <t>average increment estimated in (10).</t>
  </si>
  <si>
    <t>Indeed, clubhouse-homes are, on average,</t>
  </si>
  <si>
    <t>It's the largest home in the sample, i.e., its</t>
  </si>
  <si>
    <t xml:space="preserve">   </t>
  </si>
  <si>
    <t>10.455 miles further from the city than</t>
  </si>
  <si>
    <r>
      <t>clubhouse effect is only $</t>
    </r>
    <r>
      <rPr>
        <sz val="10"/>
        <color indexed="17"/>
        <rFont val="Arial"/>
        <family val="2"/>
      </rPr>
      <t>33,965</t>
    </r>
    <r>
      <rPr>
        <sz val="10"/>
        <rFont val="Arial"/>
        <family val="0"/>
      </rPr>
      <t>.</t>
    </r>
  </si>
  <si>
    <r>
      <t>effect is 10.455*(</t>
    </r>
    <r>
      <rPr>
        <sz val="10"/>
        <color indexed="20"/>
        <rFont val="Arial"/>
        <family val="2"/>
      </rPr>
      <t>-3503)</t>
    </r>
    <r>
      <rPr>
        <sz val="10"/>
        <rFont val="Arial"/>
        <family val="0"/>
      </rPr>
      <t xml:space="preserve"> = -$36,623, while the</t>
    </r>
  </si>
  <si>
    <t>non-clubhouse homes; the added-distance</t>
  </si>
  <si>
    <r>
      <t>(sq.ft.}</t>
    </r>
    <r>
      <rPr>
        <b/>
        <vertAlign val="superscript"/>
        <sz val="10"/>
        <rFont val="Arial"/>
        <family val="2"/>
      </rPr>
      <t>2</t>
    </r>
  </si>
  <si>
    <t>We include distance since a change in</t>
  </si>
  <si>
    <t>house.</t>
  </si>
  <si>
    <t>size wouldn't change the location of the</t>
  </si>
  <si>
    <t>Exam Answers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</si>
</sst>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0%"/>
    <numFmt numFmtId="167" formatCode="0.0000"/>
    <numFmt numFmtId="168" formatCode="0.00000"/>
    <numFmt numFmtId="169" formatCode="0.000"/>
    <numFmt numFmtId="170" formatCode=";;;"/>
    <numFmt numFmtId="171" formatCode="0.0"/>
    <numFmt numFmtId="172" formatCode="0.0000_)"/>
    <numFmt numFmtId="173" formatCode="0.000_)"/>
    <numFmt numFmtId="174" formatCode="0.0%"/>
    <numFmt numFmtId="175" formatCode="General\%"/>
    <numFmt numFmtId="176" formatCode="&quot;$&quot;#,##0"/>
    <numFmt numFmtId="177" formatCode="&quot;$&quot;#,##0.00"/>
  </numFmts>
  <fonts count="15">
    <font>
      <sz val="10"/>
      <name val="Arial"/>
      <family val="0"/>
    </font>
    <font>
      <sz val="8"/>
      <name val="Arial"/>
      <family val="0"/>
    </font>
    <font>
      <b/>
      <sz val="10"/>
      <name val="Arial"/>
      <family val="2"/>
    </font>
    <font>
      <vertAlign val="superscript"/>
      <sz val="10"/>
      <name val="Arial"/>
      <family val="2"/>
    </font>
    <font>
      <sz val="8"/>
      <name val="Tahoma"/>
      <family val="0"/>
    </font>
    <font>
      <sz val="10"/>
      <color indexed="10"/>
      <name val="Arial"/>
      <family val="0"/>
    </font>
    <font>
      <sz val="10"/>
      <color indexed="60"/>
      <name val="Arial"/>
      <family val="0"/>
    </font>
    <font>
      <sz val="10"/>
      <color indexed="18"/>
      <name val="Arial"/>
      <family val="0"/>
    </font>
    <font>
      <sz val="10"/>
      <color indexed="17"/>
      <name val="Arial"/>
      <family val="0"/>
    </font>
    <font>
      <sz val="10"/>
      <color indexed="53"/>
      <name val="Arial"/>
      <family val="0"/>
    </font>
    <font>
      <sz val="10"/>
      <color indexed="12"/>
      <name val="Arial"/>
      <family val="0"/>
    </font>
    <font>
      <sz val="10"/>
      <color indexed="20"/>
      <name val="Arial"/>
      <family val="2"/>
    </font>
    <font>
      <b/>
      <vertAlign val="superscript"/>
      <sz val="10"/>
      <name val="Arial"/>
      <family val="2"/>
    </font>
    <font>
      <b/>
      <sz val="12"/>
      <color indexed="18"/>
      <name val="Arial"/>
      <family val="2"/>
    </font>
    <font>
      <b/>
      <sz val="8"/>
      <name val="Arial"/>
      <family val="2"/>
    </font>
  </fonts>
  <fills count="3">
    <fill>
      <patternFill/>
    </fill>
    <fill>
      <patternFill patternType="gray125"/>
    </fill>
    <fill>
      <patternFill patternType="solid">
        <fgColor indexed="13"/>
        <bgColor indexed="64"/>
      </patternFill>
    </fill>
  </fills>
  <borders count="14">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medium"/>
      <top style="thin"/>
      <bottom style="thin"/>
    </border>
    <border>
      <left style="thin"/>
      <right style="thin"/>
      <top style="thin"/>
      <bottom style="thin"/>
    </border>
    <border>
      <left style="thin"/>
      <right style="medium"/>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9">
    <xf numFmtId="0" fontId="0" fillId="0" borderId="0" xfId="0" applyAlignment="1">
      <alignment/>
    </xf>
    <xf numFmtId="0" fontId="2" fillId="0" borderId="0" xfId="0" applyFont="1" applyAlignment="1">
      <alignment/>
    </xf>
    <xf numFmtId="0" fontId="0" fillId="0" borderId="0" xfId="0" applyAlignment="1">
      <alignment horizontal="center"/>
    </xf>
    <xf numFmtId="0" fontId="2" fillId="0" borderId="0" xfId="0" applyFont="1" applyAlignment="1">
      <alignment horizontal="center"/>
    </xf>
    <xf numFmtId="0" fontId="2" fillId="0" borderId="1" xfId="0" applyFont="1" applyBorder="1" applyAlignment="1">
      <alignment/>
    </xf>
    <xf numFmtId="0" fontId="0" fillId="0" borderId="2" xfId="0" applyBorder="1" applyAlignment="1">
      <alignment/>
    </xf>
    <xf numFmtId="0" fontId="2" fillId="0" borderId="3" xfId="0" applyFont="1" applyBorder="1" applyAlignment="1">
      <alignment/>
    </xf>
    <xf numFmtId="0" fontId="2" fillId="0" borderId="4" xfId="0" applyFont="1" applyBorder="1" applyAlignment="1">
      <alignment horizontal="center"/>
    </xf>
    <xf numFmtId="0" fontId="2" fillId="0" borderId="0" xfId="0" applyFont="1" applyAlignment="1">
      <alignment horizontal="center"/>
    </xf>
    <xf numFmtId="3" fontId="0" fillId="0" borderId="0" xfId="0" applyNumberFormat="1" applyAlignment="1">
      <alignment/>
    </xf>
    <xf numFmtId="0" fontId="2" fillId="0" borderId="3" xfId="0" applyFont="1" applyFill="1" applyBorder="1" applyAlignment="1" quotePrefix="1">
      <alignment horizontal="left"/>
    </xf>
    <xf numFmtId="0" fontId="0" fillId="0" borderId="4" xfId="0" applyBorder="1" applyAlignment="1">
      <alignment/>
    </xf>
    <xf numFmtId="0" fontId="2" fillId="0" borderId="3" xfId="0" applyFont="1" applyFill="1" applyBorder="1" applyAlignment="1">
      <alignment/>
    </xf>
    <xf numFmtId="0" fontId="0" fillId="0" borderId="3" xfId="0" applyBorder="1" applyAlignment="1">
      <alignment/>
    </xf>
    <xf numFmtId="0" fontId="2" fillId="0" borderId="3" xfId="0" applyFont="1" applyBorder="1" applyAlignment="1" quotePrefix="1">
      <alignment horizontal="left"/>
    </xf>
    <xf numFmtId="0" fontId="2" fillId="0" borderId="5" xfId="0" applyFont="1" applyBorder="1" applyAlignment="1">
      <alignment/>
    </xf>
    <xf numFmtId="0" fontId="0" fillId="0" borderId="6" xfId="0" applyBorder="1" applyAlignment="1">
      <alignment/>
    </xf>
    <xf numFmtId="0" fontId="2" fillId="0" borderId="0" xfId="0" applyFont="1" applyBorder="1" applyAlignment="1">
      <alignment horizontal="center"/>
    </xf>
    <xf numFmtId="0" fontId="2" fillId="0" borderId="4" xfId="0" applyFont="1" applyBorder="1" applyAlignment="1">
      <alignment horizontal="center"/>
    </xf>
    <xf numFmtId="0" fontId="2" fillId="0" borderId="5" xfId="0" applyFont="1" applyBorder="1" applyAlignment="1" quotePrefix="1">
      <alignment horizontal="left"/>
    </xf>
    <xf numFmtId="0" fontId="0" fillId="0" borderId="7" xfId="0" applyBorder="1" applyAlignment="1">
      <alignment/>
    </xf>
    <xf numFmtId="0" fontId="0" fillId="0" borderId="8" xfId="0" applyBorder="1" applyAlignment="1">
      <alignment/>
    </xf>
    <xf numFmtId="0" fontId="2" fillId="0" borderId="0" xfId="0" applyFont="1" applyBorder="1" applyAlignment="1">
      <alignment horizontal="center"/>
    </xf>
    <xf numFmtId="0" fontId="0" fillId="0" borderId="0" xfId="0" applyBorder="1" applyAlignment="1">
      <alignment/>
    </xf>
    <xf numFmtId="167" fontId="0" fillId="0" borderId="0" xfId="0" applyNumberFormat="1" applyBorder="1" applyAlignment="1">
      <alignment/>
    </xf>
    <xf numFmtId="167" fontId="0" fillId="0" borderId="4" xfId="0" applyNumberFormat="1" applyBorder="1" applyAlignment="1">
      <alignment/>
    </xf>
    <xf numFmtId="0" fontId="2" fillId="0" borderId="3" xfId="0" applyFont="1" applyBorder="1" applyAlignment="1">
      <alignment horizontal="left"/>
    </xf>
    <xf numFmtId="164" fontId="0" fillId="0" borderId="0" xfId="0" applyNumberFormat="1" applyBorder="1" applyAlignment="1">
      <alignment/>
    </xf>
    <xf numFmtId="164" fontId="0" fillId="0" borderId="4" xfId="0" applyNumberFormat="1" applyBorder="1" applyAlignment="1">
      <alignment/>
    </xf>
    <xf numFmtId="176" fontId="0" fillId="0" borderId="0" xfId="0" applyNumberFormat="1" applyBorder="1" applyAlignment="1">
      <alignment/>
    </xf>
    <xf numFmtId="0" fontId="0" fillId="0" borderId="0" xfId="0" applyBorder="1" applyAlignment="1">
      <alignment horizontal="center"/>
    </xf>
    <xf numFmtId="10" fontId="0" fillId="0" borderId="0" xfId="0" applyNumberFormat="1" applyBorder="1" applyAlignment="1">
      <alignment/>
    </xf>
    <xf numFmtId="10" fontId="0" fillId="0" borderId="4" xfId="0" applyNumberFormat="1" applyBorder="1" applyAlignment="1">
      <alignment/>
    </xf>
    <xf numFmtId="0" fontId="2" fillId="0" borderId="1" xfId="0" applyFont="1" applyBorder="1" applyAlignment="1" applyProtection="1" quotePrefix="1">
      <alignment horizontal="left"/>
      <protection/>
    </xf>
    <xf numFmtId="0" fontId="0" fillId="0" borderId="6" xfId="0" applyFont="1" applyBorder="1" applyAlignment="1" applyProtection="1">
      <alignment/>
      <protection/>
    </xf>
    <xf numFmtId="0" fontId="0" fillId="0" borderId="6" xfId="0" applyFont="1" applyBorder="1" applyAlignment="1" applyProtection="1">
      <alignment/>
      <protection/>
    </xf>
    <xf numFmtId="0" fontId="0" fillId="0" borderId="2" xfId="0" applyFont="1" applyBorder="1" applyAlignment="1">
      <alignment/>
    </xf>
    <xf numFmtId="0" fontId="2" fillId="0" borderId="3" xfId="0" applyFont="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0" fillId="0" borderId="4" xfId="0" applyFont="1" applyBorder="1" applyAlignment="1">
      <alignment/>
    </xf>
    <xf numFmtId="0" fontId="2" fillId="0" borderId="3" xfId="0" applyFont="1" applyBorder="1" applyAlignment="1" applyProtection="1">
      <alignment horizontal="left"/>
      <protection/>
    </xf>
    <xf numFmtId="0" fontId="0" fillId="0" borderId="0" xfId="0" applyNumberFormat="1" applyFont="1" applyBorder="1" applyAlignment="1" applyProtection="1">
      <alignment/>
      <protection/>
    </xf>
    <xf numFmtId="0" fontId="0" fillId="2" borderId="9" xfId="0" applyFont="1" applyFill="1" applyBorder="1" applyAlignment="1" applyProtection="1">
      <alignment/>
      <protection/>
    </xf>
    <xf numFmtId="0" fontId="0" fillId="2" borderId="10" xfId="0" applyFont="1" applyFill="1" applyBorder="1" applyAlignment="1">
      <alignment/>
    </xf>
    <xf numFmtId="10" fontId="0" fillId="2" borderId="11" xfId="19" applyNumberFormat="1" applyFont="1" applyFill="1" applyBorder="1" applyAlignment="1">
      <alignment/>
    </xf>
    <xf numFmtId="0" fontId="2" fillId="0" borderId="5" xfId="0" applyFont="1" applyBorder="1" applyAlignment="1" applyProtection="1">
      <alignment horizontal="left"/>
      <protection/>
    </xf>
    <xf numFmtId="0" fontId="0" fillId="0" borderId="8" xfId="0" applyFont="1" applyBorder="1" applyAlignment="1">
      <alignment/>
    </xf>
    <xf numFmtId="0" fontId="0" fillId="0" borderId="2" xfId="0" applyFont="1" applyBorder="1" applyAlignment="1" applyProtection="1">
      <alignment/>
      <protection/>
    </xf>
    <xf numFmtId="0" fontId="0" fillId="0" borderId="0" xfId="0" applyFont="1" applyBorder="1" applyAlignment="1">
      <alignment/>
    </xf>
    <xf numFmtId="0" fontId="0" fillId="0" borderId="4" xfId="0" applyFont="1" applyBorder="1" applyAlignment="1" applyProtection="1">
      <alignment/>
      <protection/>
    </xf>
    <xf numFmtId="0" fontId="2" fillId="0" borderId="0" xfId="0" applyFont="1" applyBorder="1" applyAlignment="1">
      <alignment horizontal="left"/>
    </xf>
    <xf numFmtId="0" fontId="0" fillId="2" borderId="12" xfId="0" applyFont="1" applyFill="1" applyBorder="1" applyAlignment="1" applyProtection="1">
      <alignment/>
      <protection/>
    </xf>
    <xf numFmtId="0" fontId="0" fillId="0" borderId="0" xfId="0" applyAlignment="1" quotePrefix="1">
      <alignment/>
    </xf>
    <xf numFmtId="0" fontId="2" fillId="0" borderId="5" xfId="0" applyFont="1" applyBorder="1" applyAlignment="1">
      <alignment horizontal="left"/>
    </xf>
    <xf numFmtId="164" fontId="0" fillId="0" borderId="7" xfId="0" applyNumberFormat="1" applyBorder="1" applyAlignment="1">
      <alignment/>
    </xf>
    <xf numFmtId="0" fontId="0" fillId="0" borderId="6" xfId="0" applyFont="1" applyBorder="1" applyAlignment="1">
      <alignment/>
    </xf>
    <xf numFmtId="0" fontId="0" fillId="2" borderId="13" xfId="0" applyFont="1" applyFill="1" applyBorder="1" applyAlignment="1">
      <alignment/>
    </xf>
    <xf numFmtId="0" fontId="0" fillId="0" borderId="7" xfId="0" applyFont="1" applyBorder="1" applyAlignment="1" applyProtection="1">
      <alignment/>
      <protection/>
    </xf>
    <xf numFmtId="0" fontId="0" fillId="0" borderId="7" xfId="0" applyFont="1" applyBorder="1" applyAlignment="1">
      <alignment/>
    </xf>
    <xf numFmtId="0" fontId="0" fillId="0" borderId="0" xfId="0" applyAlignment="1">
      <alignment horizontal="left"/>
    </xf>
    <xf numFmtId="0" fontId="0" fillId="2" borderId="13" xfId="0" applyFill="1" applyBorder="1" applyAlignment="1">
      <alignment/>
    </xf>
    <xf numFmtId="0" fontId="0" fillId="2" borderId="10" xfId="0" applyFill="1" applyBorder="1" applyAlignment="1">
      <alignment/>
    </xf>
    <xf numFmtId="0" fontId="5" fillId="0" borderId="0" xfId="0" applyFont="1" applyAlignment="1">
      <alignment/>
    </xf>
    <xf numFmtId="167" fontId="5" fillId="0" borderId="0" xfId="0" applyNumberFormat="1" applyFont="1" applyAlignment="1">
      <alignment/>
    </xf>
    <xf numFmtId="0" fontId="5" fillId="0" borderId="4" xfId="0" applyFont="1" applyBorder="1" applyAlignment="1">
      <alignment/>
    </xf>
    <xf numFmtId="167" fontId="5" fillId="0" borderId="8" xfId="0" applyNumberFormat="1" applyFont="1" applyBorder="1" applyAlignment="1">
      <alignment/>
    </xf>
    <xf numFmtId="3" fontId="6" fillId="0" borderId="0" xfId="0" applyNumberFormat="1" applyFont="1" applyAlignment="1">
      <alignment/>
    </xf>
    <xf numFmtId="0" fontId="6" fillId="0" borderId="4" xfId="0" applyFont="1" applyBorder="1" applyAlignment="1">
      <alignment/>
    </xf>
    <xf numFmtId="0" fontId="7" fillId="0" borderId="0" xfId="0" applyFont="1" applyAlignment="1">
      <alignment/>
    </xf>
    <xf numFmtId="0" fontId="7" fillId="0" borderId="8" xfId="0" applyFont="1" applyBorder="1" applyAlignment="1">
      <alignment/>
    </xf>
    <xf numFmtId="10" fontId="8" fillId="0" borderId="0" xfId="0" applyNumberFormat="1" applyFont="1" applyAlignment="1">
      <alignment/>
    </xf>
    <xf numFmtId="10" fontId="8" fillId="0" borderId="0" xfId="0" applyNumberFormat="1" applyFont="1" applyBorder="1" applyAlignment="1">
      <alignment/>
    </xf>
    <xf numFmtId="167" fontId="5" fillId="0" borderId="0" xfId="0" applyNumberFormat="1" applyFont="1" applyBorder="1" applyAlignment="1">
      <alignment/>
    </xf>
    <xf numFmtId="167" fontId="5" fillId="0" borderId="4" xfId="0" applyNumberFormat="1" applyFont="1" applyBorder="1" applyAlignment="1">
      <alignment/>
    </xf>
    <xf numFmtId="0" fontId="6" fillId="0" borderId="0" xfId="0" applyFont="1" applyAlignment="1">
      <alignment/>
    </xf>
    <xf numFmtId="177" fontId="7" fillId="0" borderId="0" xfId="0" applyNumberFormat="1" applyFont="1" applyAlignment="1">
      <alignment/>
    </xf>
    <xf numFmtId="167" fontId="7" fillId="0" borderId="0" xfId="0" applyNumberFormat="1" applyFont="1" applyAlignment="1">
      <alignment/>
    </xf>
    <xf numFmtId="167" fontId="7" fillId="0" borderId="7" xfId="0" applyNumberFormat="1" applyFont="1" applyBorder="1" applyAlignment="1" applyProtection="1">
      <alignment/>
      <protection/>
    </xf>
    <xf numFmtId="0" fontId="7" fillId="0" borderId="0" xfId="0" applyFont="1" applyBorder="1" applyAlignment="1" applyProtection="1">
      <alignment/>
      <protection/>
    </xf>
    <xf numFmtId="169" fontId="8" fillId="0" borderId="0" xfId="0" applyNumberFormat="1" applyFont="1" applyAlignment="1">
      <alignment/>
    </xf>
    <xf numFmtId="167" fontId="8" fillId="0" borderId="0" xfId="0" applyNumberFormat="1" applyFont="1" applyAlignment="1">
      <alignment/>
    </xf>
    <xf numFmtId="177" fontId="9" fillId="0" borderId="0" xfId="0" applyNumberFormat="1" applyFont="1" applyAlignment="1">
      <alignment/>
    </xf>
    <xf numFmtId="167" fontId="9" fillId="0" borderId="0" xfId="0" applyNumberFormat="1" applyFont="1" applyAlignment="1">
      <alignment/>
    </xf>
    <xf numFmtId="0" fontId="9" fillId="0" borderId="4" xfId="0" applyFont="1" applyBorder="1" applyAlignment="1">
      <alignment/>
    </xf>
    <xf numFmtId="167" fontId="9" fillId="0" borderId="7" xfId="0" applyNumberFormat="1" applyFont="1" applyBorder="1" applyAlignment="1">
      <alignment/>
    </xf>
    <xf numFmtId="0" fontId="8" fillId="0" borderId="4" xfId="0" applyFont="1" applyBorder="1" applyAlignment="1" applyProtection="1">
      <alignment/>
      <protection/>
    </xf>
    <xf numFmtId="167" fontId="8" fillId="0" borderId="7" xfId="0" applyNumberFormat="1" applyFont="1" applyBorder="1" applyAlignment="1" applyProtection="1">
      <alignment/>
      <protection/>
    </xf>
    <xf numFmtId="164" fontId="5" fillId="0" borderId="0" xfId="0" applyNumberFormat="1" applyFont="1" applyAlignment="1">
      <alignment/>
    </xf>
    <xf numFmtId="164" fontId="5" fillId="0" borderId="8" xfId="0" applyNumberFormat="1" applyFont="1" applyBorder="1" applyAlignment="1">
      <alignment/>
    </xf>
    <xf numFmtId="177" fontId="6" fillId="0" borderId="0" xfId="0" applyNumberFormat="1" applyFont="1" applyAlignment="1">
      <alignment/>
    </xf>
    <xf numFmtId="0" fontId="6" fillId="0" borderId="7" xfId="0" applyFont="1" applyBorder="1" applyAlignment="1" applyProtection="1">
      <alignment/>
      <protection/>
    </xf>
    <xf numFmtId="10" fontId="10" fillId="0" borderId="0" xfId="0" applyNumberFormat="1" applyFont="1" applyAlignment="1">
      <alignment/>
    </xf>
    <xf numFmtId="167" fontId="10" fillId="0" borderId="0" xfId="0" applyNumberFormat="1" applyFont="1" applyAlignment="1">
      <alignment/>
    </xf>
    <xf numFmtId="167" fontId="10" fillId="0" borderId="8" xfId="0" applyNumberFormat="1" applyFont="1" applyBorder="1" applyAlignment="1">
      <alignment/>
    </xf>
    <xf numFmtId="0" fontId="10" fillId="0" borderId="4" xfId="0" applyFont="1" applyBorder="1" applyAlignment="1">
      <alignment/>
    </xf>
    <xf numFmtId="177" fontId="8" fillId="0" borderId="0" xfId="0" applyNumberFormat="1" applyFont="1" applyAlignment="1">
      <alignment/>
    </xf>
    <xf numFmtId="0" fontId="8" fillId="0" borderId="8" xfId="0" applyFont="1" applyBorder="1" applyAlignment="1">
      <alignment/>
    </xf>
    <xf numFmtId="164" fontId="9" fillId="0" borderId="0" xfId="0" applyNumberFormat="1" applyFont="1" applyAlignment="1">
      <alignment/>
    </xf>
    <xf numFmtId="164" fontId="9" fillId="0" borderId="8" xfId="0" applyNumberFormat="1" applyFont="1" applyBorder="1" applyAlignment="1">
      <alignment/>
    </xf>
    <xf numFmtId="169" fontId="5" fillId="0" borderId="0" xfId="0" applyNumberFormat="1" applyFont="1" applyAlignment="1">
      <alignment/>
    </xf>
    <xf numFmtId="0" fontId="5" fillId="0" borderId="0" xfId="0" applyFont="1" applyBorder="1" applyAlignment="1">
      <alignment/>
    </xf>
    <xf numFmtId="177" fontId="10" fillId="0" borderId="0" xfId="0" applyNumberFormat="1" applyFont="1" applyAlignment="1">
      <alignment/>
    </xf>
    <xf numFmtId="167" fontId="10" fillId="0" borderId="7" xfId="0" applyNumberFormat="1" applyFont="1" applyBorder="1" applyAlignment="1" applyProtection="1">
      <alignment/>
      <protection/>
    </xf>
    <xf numFmtId="0" fontId="10" fillId="0" borderId="0" xfId="0" applyFont="1" applyBorder="1" applyAlignment="1" applyProtection="1">
      <alignment/>
      <protection/>
    </xf>
    <xf numFmtId="0" fontId="2" fillId="0" borderId="0" xfId="0" applyFont="1" applyBorder="1" applyAlignment="1">
      <alignment/>
    </xf>
    <xf numFmtId="167" fontId="10" fillId="0" borderId="0" xfId="0" applyNumberFormat="1" applyFont="1" applyBorder="1" applyAlignment="1">
      <alignment/>
    </xf>
    <xf numFmtId="167" fontId="0" fillId="0" borderId="0" xfId="0" applyNumberFormat="1" applyAlignment="1">
      <alignment/>
    </xf>
    <xf numFmtId="164" fontId="0" fillId="0" borderId="0" xfId="0" applyNumberFormat="1" applyAlignment="1">
      <alignment/>
    </xf>
    <xf numFmtId="10" fontId="0" fillId="0" borderId="0" xfId="0" applyNumberFormat="1" applyAlignment="1">
      <alignment/>
    </xf>
    <xf numFmtId="177" fontId="9" fillId="0" borderId="0" xfId="0" applyNumberFormat="1" applyFont="1" applyAlignment="1">
      <alignment horizontal="left"/>
    </xf>
    <xf numFmtId="0" fontId="0" fillId="0" borderId="0" xfId="0" applyFont="1" applyAlignment="1">
      <alignment/>
    </xf>
    <xf numFmtId="0" fontId="11" fillId="0" borderId="7" xfId="0" applyFont="1" applyBorder="1" applyAlignment="1">
      <alignment/>
    </xf>
    <xf numFmtId="169" fontId="8" fillId="0" borderId="0" xfId="0" applyNumberFormat="1" applyFont="1" applyAlignment="1">
      <alignment horizontal="left"/>
    </xf>
    <xf numFmtId="177" fontId="7" fillId="0" borderId="0" xfId="0" applyNumberFormat="1" applyFont="1" applyAlignment="1">
      <alignment horizontal="left"/>
    </xf>
    <xf numFmtId="0" fontId="5" fillId="0" borderId="0" xfId="0" applyFont="1" applyAlignment="1">
      <alignment horizontal="left"/>
    </xf>
    <xf numFmtId="10" fontId="10" fillId="0" borderId="0" xfId="0" applyNumberFormat="1" applyFont="1" applyAlignment="1">
      <alignment horizontal="left"/>
    </xf>
    <xf numFmtId="177" fontId="10" fillId="0" borderId="0" xfId="0" applyNumberFormat="1" applyFont="1" applyAlignment="1">
      <alignment horizontal="left"/>
    </xf>
    <xf numFmtId="0" fontId="13"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23"/>
  <sheetViews>
    <sheetView showGridLines="0" tabSelected="1" workbookViewId="0" topLeftCell="A1">
      <selection activeCell="B1" sqref="B1:F1"/>
    </sheetView>
  </sheetViews>
  <sheetFormatPr defaultColWidth="9.140625" defaultRowHeight="12.75"/>
  <cols>
    <col min="1" max="1" width="3.8515625" style="0" customWidth="1"/>
    <col min="2" max="2" width="11.140625" style="0" bestFit="1" customWidth="1"/>
    <col min="3" max="3" width="2.7109375" style="2" customWidth="1"/>
    <col min="5" max="5" width="2.7109375" style="2" customWidth="1"/>
    <col min="6" max="6" width="10.140625" style="0" bestFit="1" customWidth="1"/>
    <col min="7" max="7" width="4.00390625" style="0" customWidth="1"/>
    <col min="8" max="8" width="26.57421875" style="0" customWidth="1"/>
    <col min="9" max="14" width="9.7109375" style="0" customWidth="1"/>
  </cols>
  <sheetData>
    <row r="1" spans="2:6" ht="15.75">
      <c r="B1" s="118" t="s">
        <v>64</v>
      </c>
      <c r="C1" s="118"/>
      <c r="D1" s="118"/>
      <c r="E1" s="118"/>
      <c r="F1" s="118"/>
    </row>
    <row r="2" ht="13.5" thickBot="1">
      <c r="A2" s="1"/>
    </row>
    <row r="3" spans="1:9" ht="12.75">
      <c r="A3">
        <v>1</v>
      </c>
      <c r="B3" s="63">
        <f>I5</f>
        <v>3497.8384798099764</v>
      </c>
      <c r="C3" s="2" t="s">
        <v>0</v>
      </c>
      <c r="D3" s="64">
        <f>I12</f>
        <v>1.9656282069168256</v>
      </c>
      <c r="E3" s="3" t="s">
        <v>1</v>
      </c>
      <c r="F3" s="115">
        <f>I7</f>
        <v>23.403056873272224</v>
      </c>
      <c r="H3" s="4" t="s">
        <v>2</v>
      </c>
      <c r="I3" s="5"/>
    </row>
    <row r="4" spans="8:16" ht="12.75">
      <c r="H4" s="6"/>
      <c r="I4" s="7" t="s">
        <v>3</v>
      </c>
      <c r="J4" s="8"/>
      <c r="N4" s="8"/>
      <c r="O4" s="3"/>
      <c r="P4" s="3"/>
    </row>
    <row r="5" spans="1:9" ht="12.75">
      <c r="A5">
        <v>2</v>
      </c>
      <c r="B5" s="67">
        <f>(D3*F3/10)^2*I9</f>
        <v>8909.021833018485</v>
      </c>
      <c r="C5" s="60" t="s">
        <v>4</v>
      </c>
      <c r="H5" s="10" t="s">
        <v>5</v>
      </c>
      <c r="I5" s="65">
        <v>3497.8384798099764</v>
      </c>
    </row>
    <row r="6" spans="3:9" ht="12.75">
      <c r="C6" s="2" t="s">
        <v>44</v>
      </c>
      <c r="H6" s="10" t="s">
        <v>6</v>
      </c>
      <c r="I6" s="11">
        <v>480.19057976675435</v>
      </c>
    </row>
    <row r="7" spans="2:16" ht="12.75">
      <c r="B7" s="9">
        <f>(1.96*I6/10)^2</f>
        <v>8858.076255120843</v>
      </c>
      <c r="C7" s="60" t="s">
        <v>4</v>
      </c>
      <c r="H7" s="10" t="s">
        <v>7</v>
      </c>
      <c r="I7" s="65">
        <v>23.403056873272224</v>
      </c>
      <c r="N7" s="107"/>
      <c r="O7" s="107"/>
      <c r="P7" s="107" t="s">
        <v>55</v>
      </c>
    </row>
    <row r="8" spans="8:16" ht="12.75">
      <c r="H8" s="6"/>
      <c r="I8" s="11"/>
      <c r="N8" s="108"/>
      <c r="O8" s="108"/>
      <c r="P8" s="108"/>
    </row>
    <row r="9" spans="8:16" ht="12.75">
      <c r="H9" s="12" t="s">
        <v>8</v>
      </c>
      <c r="I9" s="68">
        <v>421</v>
      </c>
      <c r="O9" s="107"/>
      <c r="P9" s="107"/>
    </row>
    <row r="10" spans="8:9" ht="12.75">
      <c r="H10" s="13"/>
      <c r="I10" s="11"/>
    </row>
    <row r="11" spans="8:9" ht="12.75">
      <c r="H11" s="14" t="s">
        <v>9</v>
      </c>
      <c r="I11" s="11"/>
    </row>
    <row r="12" spans="8:16" ht="13.5" thickBot="1">
      <c r="H12" s="15" t="s">
        <v>10</v>
      </c>
      <c r="I12" s="66">
        <v>1.9656282069168256</v>
      </c>
      <c r="O12" s="109"/>
      <c r="P12" s="109"/>
    </row>
    <row r="13" spans="15:16" ht="13.5" thickBot="1">
      <c r="O13" s="109"/>
      <c r="P13" s="109"/>
    </row>
    <row r="14" spans="1:10" ht="12.75">
      <c r="A14">
        <v>3</v>
      </c>
      <c r="B14" s="69" t="s">
        <v>11</v>
      </c>
      <c r="H14" s="4" t="s">
        <v>12</v>
      </c>
      <c r="I14" s="16"/>
      <c r="J14" s="5"/>
    </row>
    <row r="15" spans="8:10" ht="12.75">
      <c r="H15" s="13"/>
      <c r="I15" s="17" t="s">
        <v>13</v>
      </c>
      <c r="J15" s="18" t="s">
        <v>3</v>
      </c>
    </row>
    <row r="16" spans="8:10" ht="13.5" thickBot="1">
      <c r="H16" s="19" t="s">
        <v>14</v>
      </c>
      <c r="I16" s="20">
        <v>47.68486600890401</v>
      </c>
      <c r="J16" s="70">
        <v>-0.005151690959295241</v>
      </c>
    </row>
    <row r="17" ht="13.5" thickBot="1"/>
    <row r="18" spans="1:11" ht="12.75">
      <c r="A18">
        <v>4</v>
      </c>
      <c r="B18" s="71">
        <f>J28</f>
        <v>0.824211417050855</v>
      </c>
      <c r="H18" s="4" t="s">
        <v>15</v>
      </c>
      <c r="I18" s="16"/>
      <c r="J18" s="16"/>
      <c r="K18" s="5"/>
    </row>
    <row r="19" spans="8:11" ht="12.75">
      <c r="H19" s="13"/>
      <c r="I19" s="17" t="s">
        <v>13</v>
      </c>
      <c r="J19" s="22" t="s">
        <v>16</v>
      </c>
      <c r="K19" s="18" t="s">
        <v>3</v>
      </c>
    </row>
    <row r="20" spans="1:11" ht="12.75">
      <c r="A20">
        <v>5</v>
      </c>
      <c r="B20" s="63" t="s">
        <v>17</v>
      </c>
      <c r="H20" s="14" t="s">
        <v>14</v>
      </c>
      <c r="I20" s="23">
        <v>227532.7444006428</v>
      </c>
      <c r="J20" s="23">
        <v>-2221.288545330288</v>
      </c>
      <c r="K20" s="84">
        <v>98.18224166262371</v>
      </c>
    </row>
    <row r="21" spans="8:11" ht="12.75">
      <c r="H21" s="14" t="s">
        <v>18</v>
      </c>
      <c r="I21" s="23">
        <v>12072.526988108268</v>
      </c>
      <c r="J21" s="23">
        <v>165.23583595058858</v>
      </c>
      <c r="K21" s="84">
        <v>2.7269994772818014</v>
      </c>
    </row>
    <row r="22" spans="1:11" ht="12.75">
      <c r="A22">
        <v>10</v>
      </c>
      <c r="B22" s="82">
        <f>K20*100</f>
        <v>9818.224166262371</v>
      </c>
      <c r="C22" s="2" t="s">
        <v>0</v>
      </c>
      <c r="D22" s="83">
        <f>J31</f>
        <v>1.965655386265337</v>
      </c>
      <c r="E22" s="3" t="s">
        <v>1</v>
      </c>
      <c r="F22" s="110">
        <f>K21*100</f>
        <v>272.6999477281801</v>
      </c>
      <c r="H22" s="14" t="s">
        <v>19</v>
      </c>
      <c r="I22" s="24">
        <v>18.847151439360466</v>
      </c>
      <c r="J22" s="24">
        <v>-13.443140421394622</v>
      </c>
      <c r="K22" s="25">
        <v>36.00376255315204</v>
      </c>
    </row>
    <row r="23" spans="8:11" ht="12.75">
      <c r="H23" s="26" t="s">
        <v>21</v>
      </c>
      <c r="I23" s="27">
        <v>8.50865179184088E-58</v>
      </c>
      <c r="J23" s="27">
        <v>1.7187714299271446E-34</v>
      </c>
      <c r="K23" s="28">
        <v>3.5866374178800453E-130</v>
      </c>
    </row>
    <row r="24" spans="2:11" ht="12.75">
      <c r="B24" t="s">
        <v>61</v>
      </c>
      <c r="H24" s="14" t="s">
        <v>22</v>
      </c>
      <c r="I24" s="23"/>
      <c r="J24" s="73">
        <v>-0.28948990208550396</v>
      </c>
      <c r="K24" s="74">
        <v>0.7753192609395105</v>
      </c>
    </row>
    <row r="25" spans="2:11" ht="12.75">
      <c r="B25" t="s">
        <v>63</v>
      </c>
      <c r="H25" s="13"/>
      <c r="I25" s="23"/>
      <c r="J25" s="23"/>
      <c r="K25" s="11"/>
    </row>
    <row r="26" spans="2:11" ht="12.75">
      <c r="B26" s="29" t="s">
        <v>62</v>
      </c>
      <c r="C26" s="30"/>
      <c r="D26" s="23"/>
      <c r="E26" s="30"/>
      <c r="F26" s="23"/>
      <c r="H26" s="14" t="s">
        <v>23</v>
      </c>
      <c r="I26" s="23"/>
      <c r="J26" s="23">
        <v>25495.371173408104</v>
      </c>
      <c r="K26" s="11"/>
    </row>
    <row r="27" spans="8:11" ht="12.75">
      <c r="H27" s="26" t="s">
        <v>24</v>
      </c>
      <c r="I27" s="23"/>
      <c r="J27" s="31">
        <v>0.825048505541089</v>
      </c>
      <c r="K27" s="32"/>
    </row>
    <row r="28" spans="1:11" ht="12.75">
      <c r="A28">
        <v>6</v>
      </c>
      <c r="B28" s="75" t="s">
        <v>54</v>
      </c>
      <c r="H28" s="26" t="s">
        <v>25</v>
      </c>
      <c r="I28" s="23"/>
      <c r="J28" s="72">
        <v>0.824211417050855</v>
      </c>
      <c r="K28" s="32"/>
    </row>
    <row r="29" spans="2:11" ht="12.75">
      <c r="B29" s="75" t="s">
        <v>20</v>
      </c>
      <c r="H29" s="13"/>
      <c r="I29" s="23"/>
      <c r="J29" s="23"/>
      <c r="K29" s="11"/>
    </row>
    <row r="30" spans="8:11" ht="12.75">
      <c r="H30" s="14" t="s">
        <v>9</v>
      </c>
      <c r="I30" s="23"/>
      <c r="J30" s="23"/>
      <c r="K30" s="11"/>
    </row>
    <row r="31" spans="8:11" ht="13.5" thickBot="1">
      <c r="H31" s="15" t="s">
        <v>10</v>
      </c>
      <c r="I31" s="20"/>
      <c r="J31" s="85">
        <v>1.965655386265337</v>
      </c>
      <c r="K31" s="21"/>
    </row>
    <row r="32" ht="13.5" thickBot="1"/>
    <row r="33" spans="1:11" ht="12.75">
      <c r="A33" t="s">
        <v>26</v>
      </c>
      <c r="B33" s="76">
        <f>J39</f>
        <v>531410.1692379261</v>
      </c>
      <c r="C33" s="2" t="s">
        <v>0</v>
      </c>
      <c r="D33" s="77">
        <f>I43</f>
        <v>1.965655386265337</v>
      </c>
      <c r="E33" s="3" t="s">
        <v>1</v>
      </c>
      <c r="F33" s="114">
        <f>J40</f>
        <v>25647.794347650626</v>
      </c>
      <c r="H33" s="33" t="s">
        <v>27</v>
      </c>
      <c r="I33" s="34"/>
      <c r="J33" s="35"/>
      <c r="K33" s="36"/>
    </row>
    <row r="34" spans="8:11" ht="12.75">
      <c r="H34" s="37"/>
      <c r="I34" s="38"/>
      <c r="J34" s="39"/>
      <c r="K34" s="40"/>
    </row>
    <row r="35" spans="8:11" ht="12.75">
      <c r="H35" s="37"/>
      <c r="I35" s="17" t="s">
        <v>13</v>
      </c>
      <c r="J35" s="22" t="s">
        <v>16</v>
      </c>
      <c r="K35" s="18" t="s">
        <v>3</v>
      </c>
    </row>
    <row r="36" spans="8:11" ht="12.75">
      <c r="H36" s="41" t="s">
        <v>28</v>
      </c>
      <c r="I36" s="23">
        <v>227532.7444006428</v>
      </c>
      <c r="J36" s="23">
        <v>-2221.288545330288</v>
      </c>
      <c r="K36" s="11">
        <v>98.18224166262371</v>
      </c>
    </row>
    <row r="37" spans="8:11" ht="12.75">
      <c r="H37" s="41" t="s">
        <v>29</v>
      </c>
      <c r="I37" s="42"/>
      <c r="J37" s="43">
        <v>40</v>
      </c>
      <c r="K37" s="44">
        <v>4000</v>
      </c>
    </row>
    <row r="38" spans="8:11" ht="12.75">
      <c r="H38" s="37"/>
      <c r="I38" s="38"/>
      <c r="J38" s="39"/>
      <c r="K38" s="40"/>
    </row>
    <row r="39" spans="8:11" ht="12.75">
      <c r="H39" s="41" t="s">
        <v>30</v>
      </c>
      <c r="I39" s="38"/>
      <c r="J39" s="79">
        <v>531410.1692379261</v>
      </c>
      <c r="K39" s="40"/>
    </row>
    <row r="40" spans="8:11" ht="12.75">
      <c r="H40" s="41" t="s">
        <v>31</v>
      </c>
      <c r="I40" s="38"/>
      <c r="J40" s="79">
        <v>25647.794347650626</v>
      </c>
      <c r="K40" s="40"/>
    </row>
    <row r="41" spans="8:11" ht="12.75">
      <c r="H41" s="41"/>
      <c r="I41" s="38"/>
      <c r="J41" s="23"/>
      <c r="K41" s="40"/>
    </row>
    <row r="42" spans="8:11" ht="12.75">
      <c r="H42" s="41" t="s">
        <v>32</v>
      </c>
      <c r="I42" s="45">
        <v>0.95</v>
      </c>
      <c r="J42" s="23"/>
      <c r="K42" s="40"/>
    </row>
    <row r="43" spans="8:11" ht="13.5" thickBot="1">
      <c r="H43" s="46" t="s">
        <v>33</v>
      </c>
      <c r="I43" s="78">
        <v>1.965655386265337</v>
      </c>
      <c r="J43" s="20"/>
      <c r="K43" s="47"/>
    </row>
    <row r="44" ht="13.5" thickBot="1"/>
    <row r="45" spans="1:12" ht="12.75">
      <c r="A45">
        <v>9</v>
      </c>
      <c r="B45" s="80">
        <f>J51</f>
        <v>3302.3617051854944</v>
      </c>
      <c r="C45" s="2" t="s">
        <v>0</v>
      </c>
      <c r="D45" s="81">
        <f>I57</f>
        <v>1.9656417640653547</v>
      </c>
      <c r="E45" s="3" t="s">
        <v>1</v>
      </c>
      <c r="F45" s="113">
        <f>J54</f>
        <v>36.60925593585613</v>
      </c>
      <c r="H45" s="33" t="s">
        <v>27</v>
      </c>
      <c r="I45" s="34"/>
      <c r="J45" s="48"/>
      <c r="K45" s="49"/>
      <c r="L45" s="49"/>
    </row>
    <row r="46" spans="8:12" ht="12.75">
      <c r="H46" s="37"/>
      <c r="I46" s="38"/>
      <c r="J46" s="50"/>
      <c r="K46" s="49"/>
      <c r="L46" s="49"/>
    </row>
    <row r="47" spans="8:12" ht="12.75">
      <c r="H47" s="37"/>
      <c r="I47" s="17" t="s">
        <v>13</v>
      </c>
      <c r="J47" s="18" t="s">
        <v>16</v>
      </c>
      <c r="K47" s="51"/>
      <c r="L47" s="51"/>
    </row>
    <row r="48" spans="8:12" ht="12.75">
      <c r="H48" s="41" t="s">
        <v>28</v>
      </c>
      <c r="I48" s="23">
        <v>4058.930053766562</v>
      </c>
      <c r="J48" s="11">
        <v>-18.914208714526694</v>
      </c>
      <c r="K48" s="49"/>
      <c r="L48" s="49"/>
    </row>
    <row r="49" spans="8:12" ht="12.75">
      <c r="H49" s="41" t="s">
        <v>29</v>
      </c>
      <c r="I49" s="42"/>
      <c r="J49" s="52">
        <v>40</v>
      </c>
      <c r="K49" s="49"/>
      <c r="L49" s="49"/>
    </row>
    <row r="50" spans="8:12" ht="12.75">
      <c r="H50" s="37"/>
      <c r="I50" s="38"/>
      <c r="J50" s="50"/>
      <c r="K50" s="49"/>
      <c r="L50" s="23"/>
    </row>
    <row r="51" spans="8:12" ht="12.75">
      <c r="H51" s="41" t="s">
        <v>34</v>
      </c>
      <c r="I51" s="38"/>
      <c r="J51" s="86">
        <v>3302.3617051854944</v>
      </c>
      <c r="K51" s="49"/>
      <c r="L51" s="23"/>
    </row>
    <row r="52" spans="8:12" ht="12.75">
      <c r="H52" s="41" t="s">
        <v>31</v>
      </c>
      <c r="I52" s="38"/>
      <c r="J52" s="50">
        <v>458.20506505163587</v>
      </c>
      <c r="K52" s="49"/>
      <c r="L52" s="23"/>
    </row>
    <row r="53" spans="8:12" ht="12.75">
      <c r="H53" s="41" t="s">
        <v>23</v>
      </c>
      <c r="I53" s="38"/>
      <c r="J53" s="50">
        <v>456.7402369167806</v>
      </c>
      <c r="K53" s="49"/>
      <c r="L53" s="49"/>
    </row>
    <row r="54" spans="8:12" ht="12.75">
      <c r="H54" s="41" t="s">
        <v>35</v>
      </c>
      <c r="I54" s="38"/>
      <c r="J54" s="86">
        <v>36.60925593585613</v>
      </c>
      <c r="K54" s="49"/>
      <c r="L54" s="49"/>
    </row>
    <row r="55" spans="8:12" ht="12.75">
      <c r="H55" s="41"/>
      <c r="I55" s="38"/>
      <c r="J55" s="11"/>
      <c r="K55" s="49"/>
      <c r="L55" s="49"/>
    </row>
    <row r="56" spans="8:12" ht="12.75">
      <c r="H56" s="41" t="s">
        <v>32</v>
      </c>
      <c r="I56" s="45">
        <v>0.95</v>
      </c>
      <c r="J56" s="11"/>
      <c r="K56" s="49"/>
      <c r="L56" s="49"/>
    </row>
    <row r="57" spans="8:12" ht="13.5" thickBot="1">
      <c r="H57" s="46" t="s">
        <v>33</v>
      </c>
      <c r="I57" s="87">
        <v>1.9656417640653547</v>
      </c>
      <c r="J57" s="21"/>
      <c r="K57" s="49"/>
      <c r="L57" s="49"/>
    </row>
    <row r="58" ht="13.5" thickBot="1"/>
    <row r="59" spans="1:12" ht="14.25">
      <c r="A59">
        <v>11</v>
      </c>
      <c r="B59" s="53" t="s">
        <v>43</v>
      </c>
      <c r="H59" s="4" t="s">
        <v>15</v>
      </c>
      <c r="I59" s="16"/>
      <c r="J59" s="16"/>
      <c r="K59" s="16"/>
      <c r="L59" s="5"/>
    </row>
    <row r="60" spans="8:12" ht="14.25">
      <c r="H60" s="13"/>
      <c r="I60" s="17" t="s">
        <v>13</v>
      </c>
      <c r="J60" s="22" t="s">
        <v>16</v>
      </c>
      <c r="K60" s="22" t="s">
        <v>3</v>
      </c>
      <c r="L60" s="18" t="s">
        <v>60</v>
      </c>
    </row>
    <row r="61" spans="1:12" ht="12.75">
      <c r="A61">
        <v>12</v>
      </c>
      <c r="B61" t="s">
        <v>36</v>
      </c>
      <c r="H61" s="14" t="s">
        <v>14</v>
      </c>
      <c r="I61" s="23">
        <v>50814.34953844547</v>
      </c>
      <c r="J61" s="23">
        <v>-2195.4299937660107</v>
      </c>
      <c r="K61" s="23">
        <v>200.63038748089457</v>
      </c>
      <c r="L61" s="11">
        <v>-0.014632739248725102</v>
      </c>
    </row>
    <row r="62" spans="2:12" ht="12.75">
      <c r="B62" s="88">
        <f>L64</f>
        <v>0.00026570472437817345</v>
      </c>
      <c r="H62" s="14" t="s">
        <v>18</v>
      </c>
      <c r="I62" s="23">
        <v>49496.450880917866</v>
      </c>
      <c r="J62" s="23">
        <v>162.96557420837786</v>
      </c>
      <c r="K62" s="23">
        <v>27.982651651674413</v>
      </c>
      <c r="L62" s="11">
        <v>0.003978312062723688</v>
      </c>
    </row>
    <row r="63" spans="8:12" ht="12.75">
      <c r="H63" s="14" t="s">
        <v>19</v>
      </c>
      <c r="I63" s="24">
        <v>1.0266261243800754</v>
      </c>
      <c r="J63" s="24">
        <v>-13.471740914794669</v>
      </c>
      <c r="K63" s="24">
        <v>7.169813282112217</v>
      </c>
      <c r="L63" s="25">
        <v>-3.678127562146804</v>
      </c>
    </row>
    <row r="64" spans="8:12" ht="13.5" thickBot="1">
      <c r="H64" s="54" t="s">
        <v>21</v>
      </c>
      <c r="I64" s="55">
        <v>0.30519168736663427</v>
      </c>
      <c r="J64" s="55">
        <v>1.3511457637181144E-34</v>
      </c>
      <c r="K64" s="55">
        <v>3.4428790160820174E-12</v>
      </c>
      <c r="L64" s="89">
        <v>0.00026570472437817345</v>
      </c>
    </row>
    <row r="65" ht="13.5" thickBot="1"/>
    <row r="66" spans="1:12" ht="12.75">
      <c r="A66">
        <v>13</v>
      </c>
      <c r="B66" s="90">
        <f>J80-J72</f>
        <v>5283.972106877016</v>
      </c>
      <c r="H66" s="33" t="s">
        <v>27</v>
      </c>
      <c r="I66" s="34"/>
      <c r="J66" s="35"/>
      <c r="K66" s="56"/>
      <c r="L66" s="36"/>
    </row>
    <row r="67" spans="8:12" ht="12.75">
      <c r="H67" s="37"/>
      <c r="I67" s="38"/>
      <c r="J67" s="39"/>
      <c r="K67" s="49"/>
      <c r="L67" s="40"/>
    </row>
    <row r="68" spans="2:12" ht="14.25">
      <c r="B68" t="s">
        <v>50</v>
      </c>
      <c r="H68" s="37"/>
      <c r="I68" s="17" t="s">
        <v>13</v>
      </c>
      <c r="J68" s="22" t="s">
        <v>16</v>
      </c>
      <c r="K68" s="22" t="s">
        <v>3</v>
      </c>
      <c r="L68" s="18" t="s">
        <v>60</v>
      </c>
    </row>
    <row r="69" spans="2:12" ht="12.75">
      <c r="B69" t="s">
        <v>51</v>
      </c>
      <c r="H69" s="41" t="s">
        <v>28</v>
      </c>
      <c r="I69" s="23">
        <v>50814.34953844547</v>
      </c>
      <c r="J69" s="23">
        <v>-2195.4299937660107</v>
      </c>
      <c r="K69" s="23">
        <v>200.63038748089457</v>
      </c>
      <c r="L69" s="11">
        <v>-0.014632739248725102</v>
      </c>
    </row>
    <row r="70" spans="2:12" ht="12.75">
      <c r="B70" t="s">
        <v>52</v>
      </c>
      <c r="H70" s="41" t="s">
        <v>29</v>
      </c>
      <c r="I70" s="42"/>
      <c r="J70" s="43">
        <v>30</v>
      </c>
      <c r="K70" s="57">
        <v>5000</v>
      </c>
      <c r="L70" s="44">
        <f>K70^2</f>
        <v>25000000</v>
      </c>
    </row>
    <row r="71" spans="8:12" ht="12.75">
      <c r="H71" s="37"/>
      <c r="I71" s="38"/>
      <c r="J71" s="39"/>
      <c r="K71" s="49"/>
      <c r="L71" s="11"/>
    </row>
    <row r="72" spans="8:12" ht="13.5" thickBot="1">
      <c r="H72" s="46" t="s">
        <v>30</v>
      </c>
      <c r="I72" s="58"/>
      <c r="J72" s="91">
        <v>622284.9059118105</v>
      </c>
      <c r="K72" s="59"/>
      <c r="L72" s="21"/>
    </row>
    <row r="73" ht="13.5" thickBot="1"/>
    <row r="74" spans="8:12" ht="12.75">
      <c r="H74" s="33" t="s">
        <v>27</v>
      </c>
      <c r="I74" s="34"/>
      <c r="J74" s="35"/>
      <c r="K74" s="56"/>
      <c r="L74" s="36"/>
    </row>
    <row r="75" spans="8:12" ht="12.75">
      <c r="H75" s="37"/>
      <c r="I75" s="38"/>
      <c r="J75" s="39"/>
      <c r="K75" s="49"/>
      <c r="L75" s="40"/>
    </row>
    <row r="76" spans="8:12" ht="14.25">
      <c r="H76" s="37"/>
      <c r="I76" s="17" t="s">
        <v>13</v>
      </c>
      <c r="J76" s="22" t="s">
        <v>16</v>
      </c>
      <c r="K76" s="22" t="s">
        <v>3</v>
      </c>
      <c r="L76" s="18" t="s">
        <v>60</v>
      </c>
    </row>
    <row r="77" spans="8:12" ht="12.75">
      <c r="H77" s="41" t="s">
        <v>28</v>
      </c>
      <c r="I77" s="23">
        <v>51037.505344986916</v>
      </c>
      <c r="J77" s="23">
        <v>-2196.597733824543</v>
      </c>
      <c r="K77" s="23">
        <v>200.47788294422207</v>
      </c>
      <c r="L77" s="11">
        <v>-0.014603162258168823</v>
      </c>
    </row>
    <row r="78" spans="8:12" ht="12.75">
      <c r="H78" s="41" t="s">
        <v>29</v>
      </c>
      <c r="I78" s="42"/>
      <c r="J78" s="43">
        <v>30</v>
      </c>
      <c r="K78" s="57">
        <v>5100</v>
      </c>
      <c r="L78" s="44">
        <f>K78^2</f>
        <v>26010000</v>
      </c>
    </row>
    <row r="79" spans="8:12" ht="12.75">
      <c r="H79" s="37"/>
      <c r="I79" s="38"/>
      <c r="J79" s="39"/>
      <c r="K79" s="49"/>
      <c r="L79" s="11"/>
    </row>
    <row r="80" spans="8:12" ht="13.5" thickBot="1">
      <c r="H80" s="46" t="s">
        <v>30</v>
      </c>
      <c r="I80" s="58"/>
      <c r="J80" s="91">
        <v>627568.8780186875</v>
      </c>
      <c r="K80" s="59"/>
      <c r="L80" s="21"/>
    </row>
    <row r="81" ht="13.5" thickBot="1"/>
    <row r="82" spans="1:9" ht="12.75">
      <c r="A82">
        <v>14</v>
      </c>
      <c r="B82" s="92">
        <f>I84</f>
        <v>0.29691211401425177</v>
      </c>
      <c r="C82" s="2" t="s">
        <v>0</v>
      </c>
      <c r="D82" s="93">
        <f>I89</f>
        <v>1.9656282069168256</v>
      </c>
      <c r="E82" s="3" t="s">
        <v>1</v>
      </c>
      <c r="F82" s="116">
        <f>I86</f>
        <v>0.022294314381209164</v>
      </c>
      <c r="H82" s="4" t="s">
        <v>2</v>
      </c>
      <c r="I82" s="5"/>
    </row>
    <row r="83" spans="8:12" ht="12.75">
      <c r="H83" s="6"/>
      <c r="I83" s="7" t="s">
        <v>37</v>
      </c>
      <c r="J83" s="8"/>
      <c r="K83" s="8"/>
      <c r="L83" s="8"/>
    </row>
    <row r="84" spans="8:9" ht="12.75">
      <c r="H84" s="10" t="s">
        <v>5</v>
      </c>
      <c r="I84" s="95">
        <v>0.29691211401425177</v>
      </c>
    </row>
    <row r="85" spans="8:9" ht="12.75">
      <c r="H85" s="10" t="s">
        <v>6</v>
      </c>
      <c r="I85" s="11">
        <v>0.4574410858455632</v>
      </c>
    </row>
    <row r="86" spans="8:9" ht="12.75">
      <c r="H86" s="10" t="s">
        <v>7</v>
      </c>
      <c r="I86" s="95">
        <v>0.022294314381209164</v>
      </c>
    </row>
    <row r="87" spans="8:9" ht="12.75">
      <c r="H87" s="6"/>
      <c r="I87" s="11"/>
    </row>
    <row r="88" spans="8:9" ht="12.75">
      <c r="H88" s="14" t="s">
        <v>9</v>
      </c>
      <c r="I88" s="11"/>
    </row>
    <row r="89" spans="1:9" ht="13.5" thickBot="1">
      <c r="A89">
        <v>15</v>
      </c>
      <c r="B89" t="s">
        <v>45</v>
      </c>
      <c r="H89" s="15" t="s">
        <v>10</v>
      </c>
      <c r="I89" s="94">
        <v>1.9656282069168256</v>
      </c>
    </row>
    <row r="90" spans="2:9" ht="12.75">
      <c r="B90" t="s">
        <v>46</v>
      </c>
      <c r="H90" s="105"/>
      <c r="I90" s="106"/>
    </row>
    <row r="91" ht="12.75">
      <c r="B91" t="s">
        <v>49</v>
      </c>
    </row>
    <row r="92" ht="12.75">
      <c r="B92" t="s">
        <v>48</v>
      </c>
    </row>
    <row r="93" ht="12.75">
      <c r="B93" t="s">
        <v>47</v>
      </c>
    </row>
    <row r="94" ht="13.5" thickBot="1"/>
    <row r="95" spans="2:10" ht="12.75">
      <c r="B95" s="111" t="s">
        <v>53</v>
      </c>
      <c r="H95" s="4" t="s">
        <v>12</v>
      </c>
      <c r="I95" s="16"/>
      <c r="J95" s="5"/>
    </row>
    <row r="96" spans="2:10" ht="12.75">
      <c r="B96" s="111" t="s">
        <v>56</v>
      </c>
      <c r="H96" s="13"/>
      <c r="I96" s="17" t="s">
        <v>13</v>
      </c>
      <c r="J96" s="18" t="s">
        <v>37</v>
      </c>
    </row>
    <row r="97" spans="2:10" ht="13.5" thickBot="1">
      <c r="B97" s="111" t="s">
        <v>59</v>
      </c>
      <c r="H97" s="19" t="s">
        <v>14</v>
      </c>
      <c r="I97" s="20">
        <v>26.560810810810814</v>
      </c>
      <c r="J97" s="97">
        <v>10.455189189189191</v>
      </c>
    </row>
    <row r="98" ht="12.75">
      <c r="B98" s="111" t="s">
        <v>58</v>
      </c>
    </row>
    <row r="99" ht="13.5" thickBot="1">
      <c r="B99" s="111" t="s">
        <v>57</v>
      </c>
    </row>
    <row r="100" spans="2:12" ht="12.75">
      <c r="B100" s="111"/>
      <c r="H100" s="4" t="s">
        <v>15</v>
      </c>
      <c r="I100" s="16"/>
      <c r="J100" s="16"/>
      <c r="K100" s="16"/>
      <c r="L100" s="5"/>
    </row>
    <row r="101" spans="8:12" ht="12.75">
      <c r="H101" s="13"/>
      <c r="I101" s="17" t="s">
        <v>13</v>
      </c>
      <c r="J101" s="22" t="s">
        <v>16</v>
      </c>
      <c r="K101" s="22" t="s">
        <v>3</v>
      </c>
      <c r="L101" s="18" t="s">
        <v>37</v>
      </c>
    </row>
    <row r="102" spans="1:12" ht="13.5" thickBot="1">
      <c r="A102">
        <v>16</v>
      </c>
      <c r="B102" s="96">
        <f>L102</f>
        <v>33965.36062228517</v>
      </c>
      <c r="H102" s="19" t="s">
        <v>14</v>
      </c>
      <c r="I102" s="20">
        <v>273678.4504328298</v>
      </c>
      <c r="J102" s="112">
        <v>-3502.9353499653807</v>
      </c>
      <c r="K102" s="20">
        <v>92.97609102038817</v>
      </c>
      <c r="L102" s="97">
        <v>33965.36062228517</v>
      </c>
    </row>
    <row r="103" ht="13.5" thickBot="1"/>
    <row r="104" spans="1:13" ht="12.75">
      <c r="A104">
        <v>17</v>
      </c>
      <c r="B104" t="s">
        <v>36</v>
      </c>
      <c r="H104" s="4" t="s">
        <v>15</v>
      </c>
      <c r="I104" s="16"/>
      <c r="J104" s="16"/>
      <c r="K104" s="16"/>
      <c r="L104" s="16"/>
      <c r="M104" s="5"/>
    </row>
    <row r="105" spans="2:13" ht="12.75">
      <c r="B105" s="98">
        <f>M109</f>
        <v>7.439596654440043E-07</v>
      </c>
      <c r="H105" s="13"/>
      <c r="I105" s="17" t="s">
        <v>13</v>
      </c>
      <c r="J105" s="22" t="s">
        <v>16</v>
      </c>
      <c r="K105" s="22" t="s">
        <v>3</v>
      </c>
      <c r="L105" s="22" t="s">
        <v>37</v>
      </c>
      <c r="M105" s="18" t="s">
        <v>38</v>
      </c>
    </row>
    <row r="106" spans="8:13" ht="12.75">
      <c r="H106" s="14" t="s">
        <v>14</v>
      </c>
      <c r="I106" s="23">
        <v>282897.33185491804</v>
      </c>
      <c r="J106" s="23">
        <v>-3936.73878164505</v>
      </c>
      <c r="K106" s="23">
        <v>93.63205765978091</v>
      </c>
      <c r="L106" s="101">
        <v>-37010.09327724576</v>
      </c>
      <c r="M106" s="65">
        <v>2040.7572516696528</v>
      </c>
    </row>
    <row r="107" spans="1:13" ht="12.75">
      <c r="A107">
        <v>18</v>
      </c>
      <c r="B107" s="100">
        <f>-L106/M106</f>
        <v>18.1354706675504</v>
      </c>
      <c r="C107" s="60" t="s">
        <v>39</v>
      </c>
      <c r="H107" s="14" t="s">
        <v>18</v>
      </c>
      <c r="I107" s="23">
        <v>11232.295566781073</v>
      </c>
      <c r="J107" s="23">
        <v>199.91903384997104</v>
      </c>
      <c r="K107" s="23">
        <v>2.3788536774600115</v>
      </c>
      <c r="L107" s="23">
        <v>14429.6965110465</v>
      </c>
      <c r="M107" s="11">
        <v>406.0088486408485</v>
      </c>
    </row>
    <row r="108" spans="8:13" ht="12.75">
      <c r="H108" s="14" t="s">
        <v>19</v>
      </c>
      <c r="I108" s="24">
        <v>25.18606549952016</v>
      </c>
      <c r="J108" s="24">
        <v>-19.69166570002219</v>
      </c>
      <c r="K108" s="24">
        <v>39.36015844394232</v>
      </c>
      <c r="L108" s="24">
        <v>-2.5648559724671323</v>
      </c>
      <c r="M108" s="25">
        <v>5.026386145280511</v>
      </c>
    </row>
    <row r="109" spans="2:13" ht="13.5" thickBot="1">
      <c r="B109" t="s">
        <v>40</v>
      </c>
      <c r="H109" s="54" t="s">
        <v>21</v>
      </c>
      <c r="I109" s="55">
        <v>1.0862540318746624E-85</v>
      </c>
      <c r="J109" s="55">
        <v>1.795721350788778E-61</v>
      </c>
      <c r="K109" s="55">
        <v>2.428263826722876E-142</v>
      </c>
      <c r="L109" s="55">
        <v>0.010671700012070722</v>
      </c>
      <c r="M109" s="99">
        <v>7.439596654440043E-07</v>
      </c>
    </row>
    <row r="110" spans="2:6" ht="13.5" thickBot="1">
      <c r="B110" s="63">
        <f>L106</f>
        <v>-37010.09327724576</v>
      </c>
      <c r="C110" s="2" t="s">
        <v>41</v>
      </c>
      <c r="D110" s="63">
        <f>M106</f>
        <v>2040.7572516696528</v>
      </c>
      <c r="E110" s="3" t="s">
        <v>1</v>
      </c>
      <c r="F110" t="s">
        <v>42</v>
      </c>
    </row>
    <row r="111" spans="8:14" ht="12.75">
      <c r="H111" s="33" t="s">
        <v>27</v>
      </c>
      <c r="I111" s="34"/>
      <c r="J111" s="35"/>
      <c r="K111" s="56"/>
      <c r="L111" s="56"/>
      <c r="M111" s="16"/>
      <c r="N111" s="5"/>
    </row>
    <row r="112" spans="1:14" ht="12.75">
      <c r="A112">
        <v>19</v>
      </c>
      <c r="B112" s="102">
        <f>J117</f>
        <v>554586.7239820802</v>
      </c>
      <c r="C112" s="2" t="s">
        <v>0</v>
      </c>
      <c r="D112" s="93">
        <f>I123</f>
        <v>1.9656966478899665</v>
      </c>
      <c r="E112" s="3" t="s">
        <v>1</v>
      </c>
      <c r="F112" s="117">
        <f>J118</f>
        <v>21301.140174692562</v>
      </c>
      <c r="H112" s="37"/>
      <c r="I112" s="38"/>
      <c r="J112" s="39"/>
      <c r="K112" s="49"/>
      <c r="L112" s="49"/>
      <c r="M112" s="23"/>
      <c r="N112" s="11"/>
    </row>
    <row r="113" spans="8:14" ht="14.25">
      <c r="H113" s="37"/>
      <c r="I113" s="17" t="s">
        <v>13</v>
      </c>
      <c r="J113" s="22" t="s">
        <v>16</v>
      </c>
      <c r="K113" s="22" t="s">
        <v>3</v>
      </c>
      <c r="L113" s="22" t="s">
        <v>60</v>
      </c>
      <c r="M113" s="22" t="s">
        <v>37</v>
      </c>
      <c r="N113" s="18" t="s">
        <v>38</v>
      </c>
    </row>
    <row r="114" spans="8:14" ht="12.75">
      <c r="H114" s="41" t="s">
        <v>28</v>
      </c>
      <c r="I114" s="23">
        <v>77934.77520463243</v>
      </c>
      <c r="J114" s="23">
        <v>-3926.8505431532976</v>
      </c>
      <c r="K114" s="23">
        <v>212.87307676553473</v>
      </c>
      <c r="L114" s="23">
        <v>-0.017063965902815836</v>
      </c>
      <c r="M114" s="23">
        <v>-31475.107597578317</v>
      </c>
      <c r="N114" s="11">
        <v>1917.084936237312</v>
      </c>
    </row>
    <row r="115" spans="8:14" ht="12.75">
      <c r="H115" s="41" t="s">
        <v>29</v>
      </c>
      <c r="I115" s="42"/>
      <c r="J115" s="43">
        <v>35</v>
      </c>
      <c r="K115" s="57">
        <v>4000</v>
      </c>
      <c r="L115" s="57">
        <f>K115^2</f>
        <v>16000000</v>
      </c>
      <c r="M115" s="61">
        <v>1</v>
      </c>
      <c r="N115" s="62">
        <f>J115*M115</f>
        <v>35</v>
      </c>
    </row>
    <row r="116" spans="8:14" ht="12.75">
      <c r="H116" s="37"/>
      <c r="I116" s="38"/>
      <c r="J116" s="39"/>
      <c r="K116" s="49"/>
      <c r="L116" s="23"/>
      <c r="M116" s="23"/>
      <c r="N116" s="11"/>
    </row>
    <row r="117" spans="8:14" ht="12.75">
      <c r="H117" s="41" t="s">
        <v>30</v>
      </c>
      <c r="I117" s="38"/>
      <c r="J117" s="104">
        <v>554586.7239820802</v>
      </c>
      <c r="K117" s="49"/>
      <c r="L117" s="23"/>
      <c r="M117" s="23"/>
      <c r="N117" s="11"/>
    </row>
    <row r="118" spans="8:14" ht="12.75">
      <c r="H118" s="41" t="s">
        <v>31</v>
      </c>
      <c r="I118" s="38"/>
      <c r="J118" s="104">
        <v>21301.140174692562</v>
      </c>
      <c r="K118" s="49"/>
      <c r="L118" s="23"/>
      <c r="M118" s="23"/>
      <c r="N118" s="11"/>
    </row>
    <row r="119" spans="8:14" ht="12.75">
      <c r="H119" s="41" t="s">
        <v>23</v>
      </c>
      <c r="I119" s="38"/>
      <c r="J119" s="39">
        <v>21177.736217383394</v>
      </c>
      <c r="K119" s="49"/>
      <c r="L119" s="49"/>
      <c r="M119" s="23"/>
      <c r="N119" s="11"/>
    </row>
    <row r="120" spans="8:14" ht="12.75">
      <c r="H120" s="41" t="s">
        <v>35</v>
      </c>
      <c r="I120" s="38"/>
      <c r="J120" s="39">
        <v>2289.554858226637</v>
      </c>
      <c r="K120" s="49"/>
      <c r="L120" s="49"/>
      <c r="M120" s="23"/>
      <c r="N120" s="11"/>
    </row>
    <row r="121" spans="8:14" ht="12.75">
      <c r="H121" s="41"/>
      <c r="I121" s="38"/>
      <c r="J121" s="23"/>
      <c r="K121" s="49"/>
      <c r="L121" s="49"/>
      <c r="M121" s="23"/>
      <c r="N121" s="11"/>
    </row>
    <row r="122" spans="8:14" ht="12.75">
      <c r="H122" s="41" t="s">
        <v>32</v>
      </c>
      <c r="I122" s="45">
        <v>0.95</v>
      </c>
      <c r="J122" s="23"/>
      <c r="K122" s="49"/>
      <c r="L122" s="49"/>
      <c r="M122" s="23"/>
      <c r="N122" s="11"/>
    </row>
    <row r="123" spans="8:14" ht="13.5" thickBot="1">
      <c r="H123" s="46" t="s">
        <v>33</v>
      </c>
      <c r="I123" s="103">
        <v>1.9656966478899665</v>
      </c>
      <c r="J123" s="20"/>
      <c r="K123" s="59"/>
      <c r="L123" s="59"/>
      <c r="M123" s="20"/>
      <c r="N123" s="21"/>
    </row>
  </sheetData>
  <mergeCells count="1">
    <mergeCell ref="B1:F1"/>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Kellogg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dc:creator>
  <cp:keywords/>
  <dc:description/>
  <cp:lastModifiedBy>Bob</cp:lastModifiedBy>
  <dcterms:created xsi:type="dcterms:W3CDTF">2005-06-12T17:06:05Z</dcterms:created>
  <dcterms:modified xsi:type="dcterms:W3CDTF">2009-09-02T17:13:02Z</dcterms:modified>
  <cp:category/>
  <cp:version/>
  <cp:contentType/>
  <cp:contentStatus/>
</cp:coreProperties>
</file>