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60" windowHeight="11820" activeTab="0"/>
  </bookViews>
  <sheets>
    <sheet name="Answers" sheetId="1" r:id="rId1"/>
    <sheet name="Distribution Data" sheetId="2" state="hidden" r:id="rId2"/>
  </sheets>
  <externalReferences>
    <externalReference r:id="rId5"/>
  </externalReferences>
  <definedNames/>
  <calcPr fullCalcOnLoad="1"/>
</workbook>
</file>

<file path=xl/comments1.xml><?xml version="1.0" encoding="utf-8"?>
<comments xmlns="http://schemas.openxmlformats.org/spreadsheetml/2006/main">
  <authors>
    <author>A satisfied Microsoft Office user</author>
  </authors>
  <commentList>
    <comment ref="I7" authorId="0">
      <text>
        <r>
          <rPr>
            <sz val="10"/>
            <rFont val="Tahoma"/>
            <family val="2"/>
          </rPr>
          <t>The sample mean - an unbiased estimate (assuming, of course,  that the sample was not selected in a biased manner) of the population mean.</t>
        </r>
      </text>
    </comment>
    <comment ref="I8" authorId="0">
      <text>
        <r>
          <rPr>
            <sz val="10"/>
            <rFont val="Tahoma"/>
            <family val="2"/>
          </rPr>
          <t>The sample standard deviation - an indication of how heterogeneous the population is.</t>
        </r>
      </text>
    </comment>
    <comment ref="I9" authorId="0">
      <text>
        <r>
          <rPr>
            <sz val="10"/>
            <rFont val="Tahoma"/>
            <family val="2"/>
          </rPr>
          <t>One standard-deviation's-worth of uncertainty in using the sample mean as an estimate of the population mean. This measures the exposure to sampling error (bad luck in the sampling process, which leads to a misrepresentative sample) inherent in simple random sampling with replacement.</t>
        </r>
      </text>
    </comment>
    <comment ref="I11" authorId="0">
      <text>
        <r>
          <rPr>
            <sz val="10"/>
            <rFont val="Tahoma"/>
            <family val="2"/>
          </rPr>
          <t>The smallest sample observation.</t>
        </r>
      </text>
    </comment>
    <comment ref="I12" authorId="0">
      <text>
        <r>
          <rPr>
            <sz val="10"/>
            <rFont val="Tahoma"/>
            <family val="2"/>
          </rPr>
          <t>The "middle" value observed in the sample (or the average of the two middle values, if the sample size is even). Typically this will be less than the sample mean if the distribution of values is positively skewed.</t>
        </r>
      </text>
    </comment>
    <comment ref="I13" authorId="0">
      <text>
        <r>
          <rPr>
            <sz val="10"/>
            <rFont val="Tahoma"/>
            <family val="2"/>
          </rPr>
          <t>The largest sample observation.</t>
        </r>
      </text>
    </comment>
    <comment ref="I14" authorId="0">
      <text>
        <r>
          <rPr>
            <sz val="10"/>
            <rFont val="Tahoma"/>
            <family val="2"/>
          </rPr>
          <t>The difference between the maximum and minimum observations - a crude measure of heterogeneity.</t>
        </r>
      </text>
    </comment>
    <comment ref="I16" authorId="0">
      <text>
        <r>
          <rPr>
            <sz val="10"/>
            <rFont val="Tahoma"/>
            <family val="2"/>
          </rPr>
          <t>Near zero if the distribution of observations is roughly symmetric. Positive if the right-hand (upper) tail is fatter and/or longer than the left-hand tail. (See also the note about the median.)</t>
        </r>
      </text>
    </comment>
    <comment ref="I17" authorId="0">
      <text>
        <r>
          <rPr>
            <sz val="10"/>
            <rFont val="Tahoma"/>
            <family val="2"/>
          </rPr>
          <t>The "peakedness" of the observed data. Positive if the distribution peaks more sharply in the center than would a normal distribution with the same mean and variance, negative in the opposite case.</t>
        </r>
      </text>
    </comment>
    <comment ref="I21" authorId="0">
      <text>
        <r>
          <rPr>
            <sz val="10"/>
            <rFont val="Tahoma"/>
            <family val="2"/>
          </rPr>
          <t>The replacement for the "1.96" when computing a 95%-confidence interval for the population mean using a small sample, IF you are willing to assume that the population is normally distributed. Computed from the t-distribution with one fewer degrees of freedom than the sample size.  (more)</t>
        </r>
      </text>
    </comment>
    <comment ref="I22" authorId="0">
      <text>
        <r>
          <rPr>
            <sz val="10"/>
            <rFont val="Tahoma"/>
            <family val="2"/>
          </rPr>
          <t>Your alternative, if you feel the normality assumption is unjustified and you're forced to work with a small sample (sample size of less than 25 or so), is to merely report the actual data. The skewness and kurtosis help to show whether the data appears to be normally distributed.</t>
        </r>
      </text>
    </comment>
    <comment ref="J28" authorId="0">
      <text>
        <r>
          <rPr>
            <sz val="10"/>
            <rFont val="Tahoma"/>
            <family val="2"/>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I31" authorId="0">
      <text>
        <r>
          <rPr>
            <sz val="10"/>
            <rFont val="Tahoma"/>
            <family val="2"/>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I32" authorId="0">
      <text>
        <r>
          <rPr>
            <sz val="10"/>
            <rFont val="Tahoma"/>
            <family val="2"/>
          </rPr>
          <t>Measures uncertainty in the prediction due to the possibility that the residual is nonzero. Decreases with the addition of other relevant independent variables to the model, is the same for all values of the independent variables for which predictions are made.</t>
        </r>
      </text>
    </comment>
    <comment ref="I33" authorId="0">
      <text>
        <r>
          <rPr>
            <sz val="10"/>
            <rFont val="Tahoma"/>
            <family val="2"/>
          </rPr>
          <t>Measures uncertainty in the predicted value of the dependent variable due to sampling error in estimating the model coefficients. Decreases with sample size, depends on the values of the independent variables for which the prediction is made.</t>
        </r>
      </text>
    </comment>
    <comment ref="I41" authorId="0">
      <text>
        <r>
          <rPr>
            <sz val="10"/>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42" authorId="0">
      <text>
        <r>
          <rPr>
            <sz val="10"/>
            <rFont val="Tahoma"/>
            <family val="2"/>
          </rPr>
          <t>One standard-deviations'- worth of uncertainty in the estimate of the coefficient due to exposure to sampling error. Used to construct confidence intervals for the "true" coefficients.</t>
        </r>
      </text>
    </comment>
    <comment ref="I43" authorId="0">
      <text>
        <r>
          <rPr>
            <sz val="10"/>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I44" authorId="0">
      <text>
        <r>
          <rPr>
            <sz val="10"/>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45" authorId="0">
      <text>
        <r>
          <rPr>
            <sz val="10"/>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I47" authorId="0">
      <text>
        <r>
          <rPr>
            <sz val="10"/>
            <rFont val="Tahoma"/>
            <family val="2"/>
          </rPr>
          <t>An estimate of one standard-deviation's-worth of variability in the residual term. It is often used to compute the margin of error in predictions, although the "standard error of the prediction" is what SHOULD be used.</t>
        </r>
      </text>
    </comment>
    <comment ref="I48" authorId="0">
      <text>
        <r>
          <rPr>
            <sz val="10"/>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I49" authorId="0">
      <text>
        <r>
          <rPr>
            <sz val="10"/>
            <rFont val="Tahoma"/>
            <family val="2"/>
          </rPr>
          <t>The adjusted (corrected,  unbiased) coefficient of determination compensates for the fact that adding new variables to a model ALWAYS makes it easier to fit the model to the sample data. A better estimate of the potential explanatory power of the model than is the (unadjusted) coefficient of determination.</t>
        </r>
      </text>
    </comment>
    <comment ref="I52" authorId="0">
      <text>
        <r>
          <rPr>
            <sz val="10"/>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 ref="J61" authorId="0">
      <text>
        <r>
          <rPr>
            <sz val="10"/>
            <rFont val="Tahoma"/>
            <family val="2"/>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I64" authorId="0">
      <text>
        <r>
          <rPr>
            <sz val="10"/>
            <rFont val="Tahoma"/>
            <family val="2"/>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I65" authorId="0">
      <text>
        <r>
          <rPr>
            <sz val="10"/>
            <rFont val="Tahoma"/>
            <family val="2"/>
          </rPr>
          <t>Measures uncertainty in the prediction due to the possibility that the residual is nonzero. Decreases with the addition of other relevant independent variables to the model, is the same for all values of the independent variables for which predictions are made.</t>
        </r>
      </text>
    </comment>
    <comment ref="I66" authorId="0">
      <text>
        <r>
          <rPr>
            <sz val="10"/>
            <rFont val="Tahoma"/>
            <family val="2"/>
          </rPr>
          <t>Measures uncertainty in the predicted value of the dependent variable due to sampling error in estimating the model coefficients. Decreases with sample size, depends on the values of the independent variables for which the prediction is made.</t>
        </r>
      </text>
    </comment>
    <comment ref="I94" authorId="0">
      <text>
        <r>
          <rPr>
            <sz val="10"/>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95" authorId="0">
      <text>
        <r>
          <rPr>
            <sz val="10"/>
            <rFont val="Tahoma"/>
            <family val="2"/>
          </rPr>
          <t>One standard-deviations'- worth of uncertainty in the estimate of the coefficient due to exposure to sampling error. Used to construct confidence intervals for the "true" coefficients.</t>
        </r>
      </text>
    </comment>
    <comment ref="I96" authorId="0">
      <text>
        <r>
          <rPr>
            <sz val="10"/>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I97" authorId="0">
      <text>
        <r>
          <rPr>
            <sz val="10"/>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98" authorId="0">
      <text>
        <r>
          <rPr>
            <sz val="10"/>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I74" authorId="0">
      <text>
        <r>
          <rPr>
            <sz val="10"/>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75" authorId="0">
      <text>
        <r>
          <rPr>
            <sz val="10"/>
            <rFont val="Tahoma"/>
            <family val="2"/>
          </rPr>
          <t>One standard-deviations'- worth of uncertainty in the estimate of the coefficient due to exposure to sampling error. Used to construct confidence intervals for the "true" coefficients.</t>
        </r>
      </text>
    </comment>
    <comment ref="I76" authorId="0">
      <text>
        <r>
          <rPr>
            <sz val="10"/>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I77" authorId="0">
      <text>
        <r>
          <rPr>
            <sz val="10"/>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81" authorId="0">
      <text>
        <r>
          <rPr>
            <sz val="10"/>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82" authorId="0">
      <text>
        <r>
          <rPr>
            <sz val="10"/>
            <rFont val="Tahoma"/>
            <family val="2"/>
          </rPr>
          <t>One standard-deviations'- worth of uncertainty in the estimate of the coefficient due to exposure to sampling error. Used to construct confidence intervals for the "true" coefficients.</t>
        </r>
      </text>
    </comment>
    <comment ref="I83" authorId="0">
      <text>
        <r>
          <rPr>
            <sz val="10"/>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I84" authorId="0">
      <text>
        <r>
          <rPr>
            <sz val="10"/>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85" authorId="0">
      <text>
        <r>
          <rPr>
            <sz val="10"/>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I87" authorId="0">
      <text>
        <r>
          <rPr>
            <sz val="10"/>
            <rFont val="Tahoma"/>
            <family val="2"/>
          </rPr>
          <t>An estimate of one standard-deviation's-worth of variability in the residual term. It is often used to compute the margin of error in predictions, although the "standard error of the prediction" is what SHOULD be used.</t>
        </r>
      </text>
    </comment>
    <comment ref="I88" authorId="0">
      <text>
        <r>
          <rPr>
            <sz val="10"/>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I89" authorId="0">
      <text>
        <r>
          <rPr>
            <sz val="10"/>
            <rFont val="Tahoma"/>
            <family val="2"/>
          </rPr>
          <t>The adjusted (corrected,  unbiased) coefficient of determination compensates for the fact that adding new variables to a model ALWAYS makes it easier to fit the model to the sample data. A better estimate of the potential explanatory power of the model than is the (unadjusted) coefficient of determination.</t>
        </r>
      </text>
    </comment>
    <comment ref="J104" authorId="0">
      <text>
        <r>
          <rPr>
            <sz val="8"/>
            <rFont val="Tahoma"/>
            <family val="2"/>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List>
</comments>
</file>

<file path=xl/sharedStrings.xml><?xml version="1.0" encoding="utf-8"?>
<sst xmlns="http://schemas.openxmlformats.org/spreadsheetml/2006/main" count="156" uniqueCount="77">
  <si>
    <t>±</t>
  </si>
  <si>
    <t>·</t>
  </si>
  <si>
    <t>Univariate statistics</t>
  </si>
  <si>
    <t>Age</t>
  </si>
  <si>
    <t>Sex</t>
  </si>
  <si>
    <t>mean</t>
  </si>
  <si>
    <t>standard deviation</t>
  </si>
  <si>
    <t>standard error of the mean</t>
  </si>
  <si>
    <t>minimum</t>
  </si>
  <si>
    <t>median</t>
  </si>
  <si>
    <t>maximum</t>
  </si>
  <si>
    <t>range</t>
  </si>
  <si>
    <t>skewness</t>
  </si>
  <si>
    <t>kurtosis</t>
  </si>
  <si>
    <t>number of observations</t>
  </si>
  <si>
    <t>t-statistic for computing</t>
  </si>
  <si>
    <t>95%-confidence intervals</t>
  </si>
  <si>
    <t>Prediction, using most-recent regression</t>
  </si>
  <si>
    <t>constant</t>
  </si>
  <si>
    <t>Direct</t>
  </si>
  <si>
    <t>Indirect</t>
  </si>
  <si>
    <t>coefficients</t>
  </si>
  <si>
    <t>values for prediction</t>
  </si>
  <si>
    <t>predicted value of Revenue</t>
  </si>
  <si>
    <t>standard error of prediction</t>
  </si>
  <si>
    <t>standard error of regression</t>
  </si>
  <si>
    <t>standard error of estimated mean</t>
  </si>
  <si>
    <t>confidence level</t>
  </si>
  <si>
    <t xml:space="preserve"> t-statistic</t>
  </si>
  <si>
    <t>residual degr. freedom</t>
  </si>
  <si>
    <t>Regression: Revenue</t>
  </si>
  <si>
    <t>coefficient</t>
  </si>
  <si>
    <t>std error of coef</t>
  </si>
  <si>
    <t>t-ratio</t>
  </si>
  <si>
    <t>significance</t>
  </si>
  <si>
    <t>beta-weight</t>
  </si>
  <si>
    <t>coefficient of determination</t>
  </si>
  <si>
    <t>adjusted coef of determination</t>
  </si>
  <si>
    <t>residual degrees of freedom</t>
  </si>
  <si>
    <t>Why use the full model? This is an "effect" question.</t>
  </si>
  <si>
    <t>Think of it this way: Each dollar is given to</t>
  </si>
  <si>
    <r>
      <t>someone</t>
    </r>
    <r>
      <rPr>
        <sz val="10"/>
        <rFont val="Arial"/>
        <family val="0"/>
      </rPr>
      <t>, and that someone will have a specific</t>
    </r>
  </si>
  <si>
    <r>
      <t>(Age)</t>
    </r>
    <r>
      <rPr>
        <vertAlign val="superscript"/>
        <sz val="10"/>
        <rFont val="Arial"/>
        <family val="2"/>
      </rPr>
      <t>2</t>
    </r>
  </si>
  <si>
    <t>Sex*Indirect</t>
  </si>
  <si>
    <t>Sex*Direct</t>
  </si>
  <si>
    <t>Sex*D</t>
  </si>
  <si>
    <t>Sex*I</t>
  </si>
  <si>
    <t>Sex*Direct:</t>
  </si>
  <si>
    <t>man</t>
  </si>
  <si>
    <t>woman</t>
  </si>
  <si>
    <t>years</t>
  </si>
  <si>
    <t>To cut the margin of error in half</t>
  </si>
  <si>
    <t>requires four times as much data.</t>
  </si>
  <si>
    <t>Exam Answers</t>
  </si>
  <si>
    <t>(This is the "square-root" effect.)</t>
  </si>
  <si>
    <t>Give direct incentives to men, and</t>
  </si>
  <si>
    <t>indirect incentives to women.</t>
  </si>
  <si>
    <t>The "true" coefficient of Indirect is</t>
  </si>
  <si>
    <t>age, sex, and amount of indirect incentives received.</t>
  </si>
  <si>
    <t>We're estimating the mean for a group of</t>
  </si>
  <si>
    <t>similar individuals.</t>
  </si>
  <si>
    <t>compensation was given the same $400 total, it's not possible to estimate the effectiveness of the</t>
  </si>
  <si>
    <t>Imagine, for example, that each dollar of either type of compensation generates, on average, $2 in revenues.</t>
  </si>
  <si>
    <r>
      <t>Revenue</t>
    </r>
    <r>
      <rPr>
        <vertAlign val="subscript"/>
        <sz val="10"/>
        <rFont val="Arial"/>
        <family val="2"/>
      </rPr>
      <t xml:space="preserve">pred </t>
    </r>
    <r>
      <rPr>
        <sz val="10"/>
        <rFont val="Arial"/>
        <family val="0"/>
      </rPr>
      <t>= constant + … + 2 Direct + 2 Indirect + …</t>
    </r>
  </si>
  <si>
    <r>
      <t>Revenue</t>
    </r>
    <r>
      <rPr>
        <vertAlign val="subscript"/>
        <sz val="10"/>
        <rFont val="Arial"/>
        <family val="2"/>
      </rPr>
      <t>pred</t>
    </r>
    <r>
      <rPr>
        <sz val="10"/>
        <rFont val="Arial"/>
        <family val="0"/>
      </rPr>
      <t xml:space="preserve"> = (constant + 800) + … + 0 Direct + 0 Indirect + …</t>
    </r>
  </si>
  <si>
    <t xml:space="preserve">even all 200 observations leave us unable to estimate whether there's an incremental fixed increase in </t>
  </si>
  <si>
    <t>revenues associated with compensation packages of any total value, i.e., whether a dummy variable</t>
  </si>
  <si>
    <t>which is 1 if compensation is awarded, and 0 otherwise, belongs in our model. (We'd need both variation</t>
  </si>
  <si>
    <t>in the package values and some uncompensated guests to explore this issue.)</t>
  </si>
  <si>
    <t>Age^2</t>
  </si>
  <si>
    <t>Finally, why are the last 51 (uncompensated) people critical to the study? Well, they wouldn't be, if the</t>
  </si>
  <si>
    <t>study of the first 149 had varied the total compensation amount. But since everyone who received</t>
  </si>
  <si>
    <t>compensation packages using only those 149 observations.</t>
  </si>
  <si>
    <t>Then the following two models would fit the first 149 observations equally well:</t>
  </si>
  <si>
    <t>If the total package amount had varied across the first 149 guests, the last 51 wouldn't be needed. As it is,</t>
  </si>
  <si>
    <t>Sex*Ind</t>
  </si>
  <si>
    <t>0.91860+ 1.46069 Sex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</si>
</sst>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quot;#,##0.00"/>
  </numFmts>
  <fonts count="47">
    <font>
      <sz val="10"/>
      <name val="Arial"/>
      <family val="0"/>
    </font>
    <font>
      <b/>
      <sz val="10"/>
      <name val="Arial"/>
      <family val="2"/>
    </font>
    <font>
      <sz val="10"/>
      <name val="Tahoma"/>
      <family val="2"/>
    </font>
    <font>
      <sz val="10"/>
      <color indexed="10"/>
      <name val="Arial"/>
      <family val="2"/>
    </font>
    <font>
      <b/>
      <i/>
      <sz val="10"/>
      <name val="Arial"/>
      <family val="2"/>
    </font>
    <font>
      <vertAlign val="superscript"/>
      <sz val="10"/>
      <name val="Arial"/>
      <family val="2"/>
    </font>
    <font>
      <b/>
      <sz val="12"/>
      <name val="Arial"/>
      <family val="2"/>
    </font>
    <font>
      <sz val="10"/>
      <color indexed="8"/>
      <name val="Arial"/>
      <family val="2"/>
    </font>
    <font>
      <strike/>
      <sz val="10"/>
      <name val="Arial"/>
      <family val="2"/>
    </font>
    <font>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7"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5">
    <xf numFmtId="0" fontId="0" fillId="0" borderId="0" xfId="0" applyAlignment="1">
      <alignment/>
    </xf>
    <xf numFmtId="0" fontId="0" fillId="0" borderId="0" xfId="0" applyAlignment="1">
      <alignment horizontal="center"/>
    </xf>
    <xf numFmtId="164" fontId="0" fillId="0" borderId="0" xfId="0" applyNumberFormat="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0" fontId="1" fillId="0" borderId="13" xfId="0" applyFont="1" applyBorder="1" applyAlignment="1">
      <alignment/>
    </xf>
    <xf numFmtId="0" fontId="1" fillId="0" borderId="0" xfId="0" applyFont="1" applyBorder="1" applyAlignment="1">
      <alignment horizontal="center"/>
    </xf>
    <xf numFmtId="0" fontId="0" fillId="0" borderId="0" xfId="0" applyBorder="1" applyAlignment="1">
      <alignment/>
    </xf>
    <xf numFmtId="0" fontId="0" fillId="0" borderId="14" xfId="0" applyBorder="1" applyAlignment="1">
      <alignment/>
    </xf>
    <xf numFmtId="0" fontId="0" fillId="0" borderId="13" xfId="0" applyBorder="1" applyAlignment="1">
      <alignment/>
    </xf>
    <xf numFmtId="0" fontId="1" fillId="0" borderId="13" xfId="0" applyFont="1" applyBorder="1" applyAlignment="1" quotePrefix="1">
      <alignment horizontal="left"/>
    </xf>
    <xf numFmtId="164"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33" borderId="17" xfId="0" applyFont="1" applyFill="1" applyBorder="1" applyAlignment="1" applyProtection="1">
      <alignment/>
      <protection/>
    </xf>
    <xf numFmtId="0" fontId="0" fillId="33" borderId="18" xfId="0" applyFont="1" applyFill="1" applyBorder="1" applyAlignment="1">
      <alignment/>
    </xf>
    <xf numFmtId="10" fontId="0" fillId="33" borderId="19" xfId="58" applyNumberFormat="1" applyFont="1" applyFill="1" applyBorder="1" applyAlignment="1">
      <alignment/>
    </xf>
    <xf numFmtId="0" fontId="1" fillId="0" borderId="10" xfId="0" applyFont="1" applyBorder="1" applyAlignment="1" applyProtection="1" quotePrefix="1">
      <alignment horizontal="left"/>
      <protection/>
    </xf>
    <xf numFmtId="0" fontId="0" fillId="0" borderId="11" xfId="0" applyFont="1" applyBorder="1" applyAlignment="1" applyProtection="1">
      <alignment/>
      <protection/>
    </xf>
    <xf numFmtId="0" fontId="0" fillId="0" borderId="11" xfId="0" applyFont="1" applyBorder="1" applyAlignment="1" applyProtection="1">
      <alignment/>
      <protection/>
    </xf>
    <xf numFmtId="0" fontId="0" fillId="0" borderId="11" xfId="0" applyFont="1" applyBorder="1" applyAlignment="1">
      <alignment/>
    </xf>
    <xf numFmtId="0" fontId="1" fillId="0" borderId="13"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pplyProtection="1">
      <alignment horizontal="left"/>
      <protection/>
    </xf>
    <xf numFmtId="0" fontId="0" fillId="0" borderId="0" xfId="0" applyNumberFormat="1" applyFont="1" applyBorder="1" applyAlignment="1" applyProtection="1">
      <alignment/>
      <protection/>
    </xf>
    <xf numFmtId="0" fontId="0" fillId="33" borderId="20" xfId="0" applyFill="1" applyBorder="1" applyAlignment="1">
      <alignment/>
    </xf>
    <xf numFmtId="0" fontId="1" fillId="0" borderId="13" xfId="0" applyFont="1" applyBorder="1" applyAlignment="1" quotePrefix="1">
      <alignment horizontal="left"/>
    </xf>
    <xf numFmtId="0" fontId="3" fillId="0" borderId="0" xfId="0" applyFont="1" applyBorder="1" applyAlignment="1">
      <alignment/>
    </xf>
    <xf numFmtId="0" fontId="3" fillId="0" borderId="14" xfId="0" applyFont="1" applyBorder="1" applyAlignment="1">
      <alignment/>
    </xf>
    <xf numFmtId="0" fontId="3" fillId="0" borderId="0" xfId="0" applyFont="1" applyFill="1" applyBorder="1" applyAlignment="1">
      <alignment/>
    </xf>
    <xf numFmtId="166" fontId="0" fillId="0" borderId="0" xfId="0" applyNumberFormat="1" applyAlignment="1">
      <alignment/>
    </xf>
    <xf numFmtId="10" fontId="0" fillId="0" borderId="0" xfId="0" applyNumberFormat="1" applyAlignment="1">
      <alignment/>
    </xf>
    <xf numFmtId="164" fontId="0" fillId="0" borderId="14" xfId="0" applyNumberFormat="1" applyBorder="1" applyAlignment="1">
      <alignment/>
    </xf>
    <xf numFmtId="0" fontId="1" fillId="0" borderId="13" xfId="0" applyFont="1" applyBorder="1" applyAlignment="1">
      <alignment horizontal="left"/>
    </xf>
    <xf numFmtId="166" fontId="0" fillId="0" borderId="0" xfId="0" applyNumberFormat="1" applyBorder="1" applyAlignment="1">
      <alignment/>
    </xf>
    <xf numFmtId="166" fontId="0" fillId="0" borderId="14" xfId="0" applyNumberFormat="1" applyBorder="1" applyAlignment="1">
      <alignment/>
    </xf>
    <xf numFmtId="10" fontId="0" fillId="0" borderId="0" xfId="0" applyNumberFormat="1" applyBorder="1" applyAlignment="1">
      <alignment/>
    </xf>
    <xf numFmtId="0" fontId="0" fillId="0" borderId="14" xfId="0" applyFont="1" applyBorder="1" applyAlignment="1">
      <alignment/>
    </xf>
    <xf numFmtId="0" fontId="0" fillId="0" borderId="0" xfId="0" applyFont="1" applyBorder="1" applyAlignment="1" applyProtection="1">
      <alignment horizontal="left"/>
      <protection/>
    </xf>
    <xf numFmtId="0" fontId="1" fillId="0" borderId="21" xfId="0" applyFont="1" applyBorder="1" applyAlignment="1">
      <alignment/>
    </xf>
    <xf numFmtId="0" fontId="3" fillId="0" borderId="0" xfId="0" applyFont="1" applyBorder="1" applyAlignment="1" applyProtection="1">
      <alignment/>
      <protection/>
    </xf>
    <xf numFmtId="164" fontId="3" fillId="0" borderId="0" xfId="0" applyNumberFormat="1" applyFont="1" applyBorder="1" applyAlignment="1" applyProtection="1">
      <alignment/>
      <protection/>
    </xf>
    <xf numFmtId="0" fontId="0" fillId="0" borderId="12" xfId="0" applyFont="1" applyBorder="1" applyAlignment="1">
      <alignment/>
    </xf>
    <xf numFmtId="0" fontId="0" fillId="33" borderId="20" xfId="0" applyFont="1" applyFill="1" applyBorder="1" applyAlignment="1">
      <alignment/>
    </xf>
    <xf numFmtId="0" fontId="1" fillId="0" borderId="21" xfId="0" applyFont="1" applyBorder="1" applyAlignment="1" quotePrefix="1">
      <alignment horizontal="left"/>
    </xf>
    <xf numFmtId="0" fontId="0" fillId="0" borderId="15" xfId="0" applyFont="1" applyBorder="1" applyAlignment="1" applyProtection="1">
      <alignment/>
      <protection/>
    </xf>
    <xf numFmtId="0" fontId="0" fillId="0" borderId="16" xfId="0" applyFont="1" applyBorder="1" applyAlignment="1">
      <alignment/>
    </xf>
    <xf numFmtId="10" fontId="3" fillId="0" borderId="0" xfId="0" applyNumberFormat="1" applyFont="1" applyBorder="1" applyAlignment="1">
      <alignment/>
    </xf>
    <xf numFmtId="0" fontId="4" fillId="0" borderId="0" xfId="0" applyFont="1" applyAlignment="1">
      <alignment/>
    </xf>
    <xf numFmtId="0" fontId="0" fillId="33" borderId="18" xfId="0" applyFill="1" applyBorder="1" applyAlignment="1">
      <alignment/>
    </xf>
    <xf numFmtId="0" fontId="0" fillId="0" borderId="15" xfId="0" applyFont="1" applyBorder="1" applyAlignment="1">
      <alignment/>
    </xf>
    <xf numFmtId="0" fontId="1" fillId="0" borderId="21" xfId="0" applyFont="1" applyBorder="1" applyAlignment="1">
      <alignment horizontal="left"/>
    </xf>
    <xf numFmtId="166" fontId="0" fillId="0" borderId="15" xfId="0" applyNumberFormat="1" applyBorder="1" applyAlignment="1">
      <alignment/>
    </xf>
    <xf numFmtId="166" fontId="0" fillId="0" borderId="16" xfId="0" applyNumberFormat="1" applyBorder="1" applyAlignment="1">
      <alignment/>
    </xf>
    <xf numFmtId="167" fontId="0" fillId="0" borderId="0" xfId="0" applyNumberFormat="1" applyAlignment="1">
      <alignment/>
    </xf>
    <xf numFmtId="166" fontId="3" fillId="0" borderId="15" xfId="0" applyNumberFormat="1" applyFont="1" applyBorder="1" applyAlignment="1">
      <alignment/>
    </xf>
    <xf numFmtId="167" fontId="0" fillId="0" borderId="10" xfId="0" applyNumberFormat="1" applyBorder="1" applyAlignment="1">
      <alignment horizontal="center"/>
    </xf>
    <xf numFmtId="167" fontId="0" fillId="0" borderId="12" xfId="0" applyNumberFormat="1" applyBorder="1" applyAlignment="1">
      <alignment horizontal="center"/>
    </xf>
    <xf numFmtId="167" fontId="0" fillId="0" borderId="21" xfId="0" applyNumberFormat="1" applyBorder="1" applyAlignment="1">
      <alignment horizontal="center"/>
    </xf>
    <xf numFmtId="167" fontId="0" fillId="0" borderId="16" xfId="0" applyNumberFormat="1" applyBorder="1" applyAlignment="1">
      <alignment horizontal="center"/>
    </xf>
    <xf numFmtId="164" fontId="3" fillId="0" borderId="15" xfId="0" applyNumberFormat="1" applyFont="1" applyBorder="1" applyAlignment="1">
      <alignment/>
    </xf>
    <xf numFmtId="0" fontId="1"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13" xfId="0" applyFont="1" applyFill="1" applyBorder="1" applyAlignment="1" quotePrefix="1">
      <alignment horizontal="left"/>
    </xf>
    <xf numFmtId="0" fontId="0" fillId="0" borderId="0" xfId="0" applyFont="1" applyBorder="1" applyAlignment="1">
      <alignment/>
    </xf>
    <xf numFmtId="0" fontId="0" fillId="0" borderId="14" xfId="0" applyFont="1" applyBorder="1" applyAlignment="1">
      <alignment/>
    </xf>
    <xf numFmtId="165" fontId="0" fillId="0" borderId="0" xfId="0" applyNumberFormat="1" applyFont="1" applyBorder="1" applyAlignment="1">
      <alignment/>
    </xf>
    <xf numFmtId="165" fontId="0" fillId="0" borderId="14" xfId="0" applyNumberFormat="1" applyFont="1" applyBorder="1" applyAlignment="1">
      <alignment/>
    </xf>
    <xf numFmtId="0" fontId="1" fillId="0" borderId="13" xfId="0" applyFont="1" applyFill="1" applyBorder="1" applyAlignment="1">
      <alignment/>
    </xf>
    <xf numFmtId="0" fontId="0" fillId="0" borderId="13"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Alignment="1" quotePrefix="1">
      <alignment/>
    </xf>
    <xf numFmtId="0" fontId="0" fillId="0" borderId="0" xfId="0" applyAlignment="1">
      <alignment horizontal="left"/>
    </xf>
    <xf numFmtId="0" fontId="0" fillId="0" borderId="0" xfId="0" applyBorder="1" applyAlignment="1">
      <alignment horizontal="center"/>
    </xf>
    <xf numFmtId="0" fontId="7" fillId="0" borderId="0" xfId="55" applyFont="1" applyFill="1" applyBorder="1" applyAlignment="1">
      <alignment horizontal="center" wrapText="1"/>
      <protection/>
    </xf>
    <xf numFmtId="0" fontId="0" fillId="0" borderId="0" xfId="0" applyFill="1" applyBorder="1" applyAlignment="1">
      <alignment horizontal="center"/>
    </xf>
    <xf numFmtId="0" fontId="8" fillId="0" borderId="0" xfId="0" applyFont="1" applyBorder="1" applyAlignment="1">
      <alignment horizontal="center"/>
    </xf>
    <xf numFmtId="9" fontId="0" fillId="0" borderId="0" xfId="0" applyNumberFormat="1" applyAlignment="1">
      <alignment/>
    </xf>
    <xf numFmtId="0" fontId="0" fillId="0" borderId="0" xfId="0" applyFont="1" applyAlignment="1">
      <alignment/>
    </xf>
    <xf numFmtId="0" fontId="1" fillId="0" borderId="22"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6" xfId="0" applyFont="1" applyBorder="1" applyAlignment="1">
      <alignment horizontal="center"/>
    </xf>
    <xf numFmtId="0" fontId="1" fillId="0" borderId="25" xfId="0" applyFont="1" applyBorder="1" applyAlignment="1" quotePrefix="1">
      <alignment horizontal="left"/>
    </xf>
    <xf numFmtId="0" fontId="3" fillId="0" borderId="26" xfId="0" applyFont="1" applyBorder="1" applyAlignment="1">
      <alignment/>
    </xf>
    <xf numFmtId="0" fontId="0" fillId="0" borderId="26" xfId="0" applyBorder="1" applyAlignment="1">
      <alignment/>
    </xf>
    <xf numFmtId="164" fontId="0" fillId="0" borderId="26" xfId="0" applyNumberFormat="1" applyBorder="1" applyAlignment="1">
      <alignment/>
    </xf>
    <xf numFmtId="0" fontId="1" fillId="0" borderId="25" xfId="0" applyFont="1" applyBorder="1" applyAlignment="1">
      <alignment horizontal="left"/>
    </xf>
    <xf numFmtId="166" fontId="0" fillId="0" borderId="26" xfId="0" applyNumberFormat="1" applyBorder="1" applyAlignment="1">
      <alignment/>
    </xf>
    <xf numFmtId="0" fontId="0" fillId="0" borderId="26" xfId="0" applyFont="1" applyBorder="1" applyAlignment="1" applyProtection="1">
      <alignment/>
      <protection/>
    </xf>
    <xf numFmtId="0" fontId="1" fillId="0" borderId="27" xfId="0" applyFont="1" applyBorder="1" applyAlignment="1">
      <alignment horizontal="left"/>
    </xf>
    <xf numFmtId="0" fontId="0" fillId="0" borderId="28" xfId="0" applyBorder="1" applyAlignment="1">
      <alignment/>
    </xf>
    <xf numFmtId="10" fontId="0" fillId="0" borderId="28" xfId="0" applyNumberFormat="1" applyBorder="1" applyAlignment="1">
      <alignment/>
    </xf>
    <xf numFmtId="0" fontId="0" fillId="0" borderId="28" xfId="0" applyFont="1" applyBorder="1" applyAlignment="1">
      <alignment/>
    </xf>
    <xf numFmtId="0" fontId="0" fillId="0" borderId="29" xfId="0" applyFont="1" applyBorder="1" applyAlignment="1" applyProtection="1">
      <alignment/>
      <protection/>
    </xf>
    <xf numFmtId="0" fontId="45" fillId="0" borderId="0" xfId="0" applyFont="1" applyBorder="1" applyAlignment="1">
      <alignment/>
    </xf>
    <xf numFmtId="0" fontId="6" fillId="0" borderId="0" xfId="0" applyFont="1" applyAlignment="1">
      <alignment horizontal="center"/>
    </xf>
    <xf numFmtId="0" fontId="1" fillId="0" borderId="27" xfId="0" applyFont="1" applyBorder="1" applyAlignment="1" quotePrefix="1">
      <alignment horizontal="left"/>
    </xf>
    <xf numFmtId="164" fontId="0" fillId="0" borderId="28" xfId="0" applyNumberFormat="1" applyBorder="1" applyAlignment="1">
      <alignment/>
    </xf>
    <xf numFmtId="164" fontId="0" fillId="0" borderId="29" xfId="0" applyNumberFormat="1" applyBorder="1" applyAlignment="1">
      <alignment/>
    </xf>
    <xf numFmtId="0" fontId="1" fillId="0" borderId="26" xfId="0" applyFont="1" applyBorder="1" applyAlignment="1">
      <alignment horizontal="center"/>
    </xf>
    <xf numFmtId="0" fontId="0" fillId="33" borderId="17" xfId="0" applyFont="1" applyFill="1" applyBorder="1" applyAlignment="1" applyProtection="1">
      <alignment/>
      <protection/>
    </xf>
    <xf numFmtId="0" fontId="0" fillId="33" borderId="30" xfId="0" applyFill="1" applyBorder="1" applyAlignment="1">
      <alignment/>
    </xf>
    <xf numFmtId="0" fontId="0" fillId="0" borderId="0" xfId="0" applyNumberFormat="1"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 fillId="0" borderId="22" xfId="0" applyFont="1" applyBorder="1" applyAlignment="1" applyProtection="1" quotePrefix="1">
      <alignment horizontal="left"/>
      <protection/>
    </xf>
    <xf numFmtId="0" fontId="0" fillId="0" borderId="23" xfId="0" applyFont="1" applyBorder="1" applyAlignment="1" applyProtection="1">
      <alignment/>
      <protection/>
    </xf>
    <xf numFmtId="0" fontId="0" fillId="0" borderId="23" xfId="0" applyFont="1" applyBorder="1" applyAlignment="1" applyProtection="1">
      <alignment/>
      <protection/>
    </xf>
    <xf numFmtId="0" fontId="0" fillId="0" borderId="23" xfId="0" applyFont="1" applyBorder="1" applyAlignment="1">
      <alignment/>
    </xf>
    <xf numFmtId="0" fontId="1" fillId="0" borderId="25" xfId="0" applyFont="1" applyBorder="1" applyAlignment="1" applyProtection="1">
      <alignment/>
      <protection/>
    </xf>
    <xf numFmtId="0" fontId="1" fillId="0" borderId="25" xfId="0" applyFont="1" applyBorder="1" applyAlignment="1" applyProtection="1">
      <alignment horizontal="left"/>
      <protection/>
    </xf>
    <xf numFmtId="0" fontId="1" fillId="0" borderId="27" xfId="0" applyFont="1" applyBorder="1" applyAlignment="1" applyProtection="1">
      <alignment horizontal="left"/>
      <protection/>
    </xf>
    <xf numFmtId="0" fontId="0" fillId="0" borderId="28" xfId="0" applyFont="1" applyBorder="1" applyAlignment="1" applyProtection="1">
      <alignment/>
      <protection/>
    </xf>
    <xf numFmtId="0" fontId="0" fillId="0" borderId="28" xfId="0" applyFont="1" applyBorder="1" applyAlignment="1" applyProtection="1">
      <alignment/>
      <protection/>
    </xf>
    <xf numFmtId="0" fontId="0" fillId="0" borderId="29"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year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4</xdr:col>
      <xdr:colOff>85725</xdr:colOff>
      <xdr:row>1</xdr:row>
      <xdr:rowOff>85725</xdr:rowOff>
    </xdr:to>
    <xdr:pic>
      <xdr:nvPicPr>
        <xdr:cNvPr id="1" name="Picture 1" descr="spacer"/>
        <xdr:cNvPicPr preferRelativeResize="1">
          <a:picLocks noChangeAspect="1"/>
        </xdr:cNvPicPr>
      </xdr:nvPicPr>
      <xdr:blipFill>
        <a:blip r:embed="rId1"/>
        <a:stretch>
          <a:fillRect/>
        </a:stretch>
      </xdr:blipFill>
      <xdr:spPr>
        <a:xfrm>
          <a:off x="2438400" y="161925"/>
          <a:ext cx="85725" cy="85725"/>
        </a:xfrm>
        <a:prstGeom prst="rect">
          <a:avLst/>
        </a:prstGeom>
        <a:noFill/>
        <a:ln w="9525" cmpd="sng">
          <a:noFill/>
        </a:ln>
      </xdr:spPr>
    </xdr:pic>
    <xdr:clientData/>
  </xdr:twoCellAnchor>
  <xdr:twoCellAnchor editAs="oneCell">
    <xdr:from>
      <xdr:col>4</xdr:col>
      <xdr:colOff>0</xdr:colOff>
      <xdr:row>3</xdr:row>
      <xdr:rowOff>9525</xdr:rowOff>
    </xdr:from>
    <xdr:to>
      <xdr:col>4</xdr:col>
      <xdr:colOff>85725</xdr:colOff>
      <xdr:row>3</xdr:row>
      <xdr:rowOff>95250</xdr:rowOff>
    </xdr:to>
    <xdr:pic>
      <xdr:nvPicPr>
        <xdr:cNvPr id="2" name="Picture 2" descr="spacer"/>
        <xdr:cNvPicPr preferRelativeResize="1">
          <a:picLocks noChangeAspect="1"/>
        </xdr:cNvPicPr>
      </xdr:nvPicPr>
      <xdr:blipFill>
        <a:blip r:embed="rId1"/>
        <a:stretch>
          <a:fillRect/>
        </a:stretch>
      </xdr:blipFill>
      <xdr:spPr>
        <a:xfrm>
          <a:off x="2438400" y="495300"/>
          <a:ext cx="85725" cy="85725"/>
        </a:xfrm>
        <a:prstGeom prst="rect">
          <a:avLst/>
        </a:prstGeom>
        <a:noFill/>
        <a:ln w="9525" cmpd="sng">
          <a:noFill/>
        </a:ln>
      </xdr:spPr>
    </xdr:pic>
    <xdr:clientData/>
  </xdr:twoCellAnchor>
  <xdr:twoCellAnchor editAs="oneCell">
    <xdr:from>
      <xdr:col>2</xdr:col>
      <xdr:colOff>0</xdr:colOff>
      <xdr:row>38</xdr:row>
      <xdr:rowOff>0</xdr:rowOff>
    </xdr:from>
    <xdr:to>
      <xdr:col>2</xdr:col>
      <xdr:colOff>85725</xdr:colOff>
      <xdr:row>38</xdr:row>
      <xdr:rowOff>85725</xdr:rowOff>
    </xdr:to>
    <xdr:pic>
      <xdr:nvPicPr>
        <xdr:cNvPr id="3" name="Picture 3" descr="spacer"/>
        <xdr:cNvPicPr preferRelativeResize="1">
          <a:picLocks noChangeAspect="1"/>
        </xdr:cNvPicPr>
      </xdr:nvPicPr>
      <xdr:blipFill>
        <a:blip r:embed="rId1"/>
        <a:stretch>
          <a:fillRect/>
        </a:stretch>
      </xdr:blipFill>
      <xdr:spPr>
        <a:xfrm>
          <a:off x="1219200" y="6153150"/>
          <a:ext cx="85725" cy="85725"/>
        </a:xfrm>
        <a:prstGeom prst="rect">
          <a:avLst/>
        </a:prstGeom>
        <a:noFill/>
        <a:ln w="9525" cmpd="sng">
          <a:noFill/>
        </a:ln>
      </xdr:spPr>
    </xdr:pic>
    <xdr:clientData/>
  </xdr:twoCellAnchor>
  <xdr:twoCellAnchor editAs="oneCell">
    <xdr:from>
      <xdr:col>2</xdr:col>
      <xdr:colOff>0</xdr:colOff>
      <xdr:row>126</xdr:row>
      <xdr:rowOff>9525</xdr:rowOff>
    </xdr:from>
    <xdr:to>
      <xdr:col>2</xdr:col>
      <xdr:colOff>85725</xdr:colOff>
      <xdr:row>126</xdr:row>
      <xdr:rowOff>95250</xdr:rowOff>
    </xdr:to>
    <xdr:pic>
      <xdr:nvPicPr>
        <xdr:cNvPr id="4" name="Picture 4" descr="spacer"/>
        <xdr:cNvPicPr preferRelativeResize="1">
          <a:picLocks noChangeAspect="1"/>
        </xdr:cNvPicPr>
      </xdr:nvPicPr>
      <xdr:blipFill>
        <a:blip r:embed="rId1"/>
        <a:stretch>
          <a:fillRect/>
        </a:stretch>
      </xdr:blipFill>
      <xdr:spPr>
        <a:xfrm>
          <a:off x="1219200" y="20412075"/>
          <a:ext cx="85725" cy="85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ob\Desktop\EMP%20Statistics\KSt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ressionD"/>
      <sheetName val="ANOVAOutline"/>
      <sheetName val="RegressionOutline"/>
      <sheetName val="UniOutline"/>
      <sheetName val="ResidualOutline"/>
      <sheetName val="OptionsD"/>
      <sheetName val="FittedD"/>
      <sheetName val="ResidualD"/>
      <sheetName val="ScatterD"/>
      <sheetName val="PredictionOutline"/>
      <sheetName val="MPredOutline"/>
      <sheetName val="Matrix"/>
      <sheetName val="Data"/>
      <sheetName val="Regression"/>
      <sheetName val="Prediction"/>
      <sheetName val="ANOVA"/>
      <sheetName val="Residuals"/>
    </sheetNames>
    <definedNames>
      <definedName name="MakePredictio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P124"/>
  <sheetViews>
    <sheetView showGridLines="0" tabSelected="1" zoomScalePageLayoutView="0" workbookViewId="0" topLeftCell="A1">
      <selection activeCell="B2" sqref="B2:G2"/>
    </sheetView>
  </sheetViews>
  <sheetFormatPr defaultColWidth="9.140625" defaultRowHeight="12.75"/>
  <cols>
    <col min="1" max="1" width="3.00390625" style="0" bestFit="1" customWidth="1"/>
    <col min="3" max="3" width="2.7109375" style="0" customWidth="1"/>
    <col min="4" max="4" width="9.28125" style="0" bestFit="1" customWidth="1"/>
    <col min="5" max="5" width="2.7109375" style="0" customWidth="1"/>
    <col min="9" max="9" width="25.57421875" style="0" customWidth="1"/>
    <col min="15" max="15" width="9.28125" style="0" bestFit="1" customWidth="1"/>
  </cols>
  <sheetData>
    <row r="2" spans="2:7" ht="15.75">
      <c r="B2" s="105" t="s">
        <v>53</v>
      </c>
      <c r="C2" s="105"/>
      <c r="D2" s="105"/>
      <c r="E2" s="105"/>
      <c r="F2" s="105"/>
      <c r="G2" s="105"/>
    </row>
    <row r="4" ht="13.5" thickBot="1"/>
    <row r="5" spans="1:11" ht="12.75">
      <c r="A5">
        <v>1</v>
      </c>
      <c r="B5">
        <f>J7</f>
        <v>45.19</v>
      </c>
      <c r="C5" s="1" t="s">
        <v>0</v>
      </c>
      <c r="D5" s="2">
        <f>J22</f>
        <v>1.9719573174370453</v>
      </c>
      <c r="E5" s="1" t="s">
        <v>1</v>
      </c>
      <c r="F5">
        <f>J9</f>
        <v>0.8972988499550492</v>
      </c>
      <c r="I5" s="66" t="s">
        <v>2</v>
      </c>
      <c r="J5" s="67"/>
      <c r="K5" s="68"/>
    </row>
    <row r="6" spans="1:11" ht="12.75">
      <c r="A6">
        <v>2</v>
      </c>
      <c r="B6">
        <f>K7</f>
        <v>0.475</v>
      </c>
      <c r="C6" s="1" t="s">
        <v>0</v>
      </c>
      <c r="D6" s="2">
        <f>J22</f>
        <v>1.9719573174370453</v>
      </c>
      <c r="E6" s="1" t="s">
        <v>1</v>
      </c>
      <c r="F6">
        <f>K9</f>
        <v>0.03539972744976418</v>
      </c>
      <c r="I6" s="69"/>
      <c r="J6" s="26" t="s">
        <v>3</v>
      </c>
      <c r="K6" s="27" t="s">
        <v>4</v>
      </c>
    </row>
    <row r="7" spans="9:11" ht="12.75">
      <c r="I7" s="70" t="s">
        <v>5</v>
      </c>
      <c r="J7" s="32">
        <v>45.19</v>
      </c>
      <c r="K7" s="33">
        <v>0.475</v>
      </c>
    </row>
    <row r="8" spans="1:11" ht="12.75">
      <c r="A8">
        <v>3</v>
      </c>
      <c r="B8">
        <f>J19/(0.5)^2</f>
        <v>800</v>
      </c>
      <c r="D8" t="s">
        <v>51</v>
      </c>
      <c r="I8" s="70" t="s">
        <v>6</v>
      </c>
      <c r="J8" s="71">
        <v>12.689722031082114</v>
      </c>
      <c r="K8" s="72">
        <v>0.5006277466376765</v>
      </c>
    </row>
    <row r="9" spans="4:11" ht="12.75">
      <c r="D9" t="s">
        <v>52</v>
      </c>
      <c r="I9" s="70" t="s">
        <v>7</v>
      </c>
      <c r="J9" s="32">
        <v>0.8972988499550492</v>
      </c>
      <c r="K9" s="33">
        <v>0.03539972744976418</v>
      </c>
    </row>
    <row r="10" spans="4:11" ht="12.75">
      <c r="D10" t="s">
        <v>54</v>
      </c>
      <c r="I10" s="69"/>
      <c r="J10" s="71"/>
      <c r="K10" s="72"/>
    </row>
    <row r="11" spans="9:11" ht="12.75">
      <c r="I11" s="70" t="s">
        <v>8</v>
      </c>
      <c r="J11" s="71">
        <v>21</v>
      </c>
      <c r="K11" s="72">
        <v>0</v>
      </c>
    </row>
    <row r="12" spans="9:11" ht="12.75">
      <c r="I12" s="70" t="s">
        <v>9</v>
      </c>
      <c r="J12" s="71">
        <v>45</v>
      </c>
      <c r="K12" s="72">
        <v>0</v>
      </c>
    </row>
    <row r="13" spans="9:11" ht="12.75">
      <c r="I13" s="70" t="s">
        <v>10</v>
      </c>
      <c r="J13" s="71">
        <v>81</v>
      </c>
      <c r="K13" s="72">
        <v>1</v>
      </c>
    </row>
    <row r="14" spans="9:11" ht="12.75">
      <c r="I14" s="70" t="s">
        <v>11</v>
      </c>
      <c r="J14" s="71">
        <v>60</v>
      </c>
      <c r="K14" s="72">
        <v>1</v>
      </c>
    </row>
    <row r="15" spans="9:11" ht="12.75">
      <c r="I15" s="69"/>
      <c r="J15" s="71"/>
      <c r="K15" s="72"/>
    </row>
    <row r="16" spans="9:11" ht="12.75">
      <c r="I16" s="70" t="s">
        <v>12</v>
      </c>
      <c r="J16" s="73">
        <v>0.2166889306180053</v>
      </c>
      <c r="K16" s="74">
        <v>0.10088344252641476</v>
      </c>
    </row>
    <row r="17" spans="9:11" ht="12.75">
      <c r="I17" s="70" t="s">
        <v>13</v>
      </c>
      <c r="J17" s="73">
        <v>-0.47329654479824024</v>
      </c>
      <c r="K17" s="74">
        <v>-2.0100242916166007</v>
      </c>
    </row>
    <row r="18" spans="9:11" ht="12.75">
      <c r="I18" s="69"/>
      <c r="J18" s="71"/>
      <c r="K18" s="72"/>
    </row>
    <row r="19" spans="9:11" ht="12.75">
      <c r="I19" s="75" t="s">
        <v>14</v>
      </c>
      <c r="J19" s="34">
        <v>200</v>
      </c>
      <c r="K19" s="72"/>
    </row>
    <row r="20" spans="9:11" ht="12.75">
      <c r="I20" s="76"/>
      <c r="J20" s="71"/>
      <c r="K20" s="72"/>
    </row>
    <row r="21" spans="9:11" ht="12.75">
      <c r="I21" s="31" t="s">
        <v>15</v>
      </c>
      <c r="J21" s="71"/>
      <c r="K21" s="72"/>
    </row>
    <row r="22" spans="9:11" ht="13.5" thickBot="1">
      <c r="I22" s="77" t="s">
        <v>16</v>
      </c>
      <c r="J22" s="65">
        <v>1.9719573174370453</v>
      </c>
      <c r="K22" s="78"/>
    </row>
    <row r="23" ht="13.5" thickBot="1"/>
    <row r="24" spans="1:14" ht="12.75">
      <c r="A24">
        <v>4</v>
      </c>
      <c r="B24" s="59">
        <f>K30</f>
        <v>898.6501941329891</v>
      </c>
      <c r="I24" s="18" t="s">
        <v>17</v>
      </c>
      <c r="J24" s="19"/>
      <c r="K24" s="20"/>
      <c r="L24" s="21"/>
      <c r="M24" s="21"/>
      <c r="N24" s="5"/>
    </row>
    <row r="25" spans="1:14" ht="12.75">
      <c r="A25">
        <v>5</v>
      </c>
      <c r="B25" s="2">
        <f>J36</f>
        <v>1.972202881006524</v>
      </c>
      <c r="C25" s="1" t="s">
        <v>1</v>
      </c>
      <c r="D25" s="59">
        <f>K31</f>
        <v>266.04909352070524</v>
      </c>
      <c r="I25" s="22"/>
      <c r="J25" s="23"/>
      <c r="K25" s="24"/>
      <c r="L25" s="25"/>
      <c r="M25" s="25"/>
      <c r="N25" s="9"/>
    </row>
    <row r="26" spans="9:14" ht="12.75">
      <c r="I26" s="22"/>
      <c r="J26" s="7" t="s">
        <v>18</v>
      </c>
      <c r="K26" s="26" t="s">
        <v>3</v>
      </c>
      <c r="L26" s="26" t="s">
        <v>4</v>
      </c>
      <c r="M26" s="26" t="s">
        <v>19</v>
      </c>
      <c r="N26" s="27" t="s">
        <v>20</v>
      </c>
    </row>
    <row r="27" spans="9:14" ht="12.75">
      <c r="I27" s="28" t="s">
        <v>21</v>
      </c>
      <c r="J27" s="8">
        <v>-317.0475790251776</v>
      </c>
      <c r="K27" s="8">
        <v>14.340708244200412</v>
      </c>
      <c r="L27" s="8">
        <v>68.00053206394708</v>
      </c>
      <c r="M27" s="8">
        <v>2.0160729848988415</v>
      </c>
      <c r="N27" s="9">
        <v>1.6715130518937986</v>
      </c>
    </row>
    <row r="28" spans="9:14" ht="12.75">
      <c r="I28" s="28" t="s">
        <v>22</v>
      </c>
      <c r="J28" s="29"/>
      <c r="K28" s="15">
        <v>45</v>
      </c>
      <c r="L28" s="16">
        <v>0</v>
      </c>
      <c r="M28" s="16">
        <v>200</v>
      </c>
      <c r="N28" s="30">
        <v>100</v>
      </c>
    </row>
    <row r="29" spans="9:14" ht="12.75">
      <c r="I29" s="22"/>
      <c r="J29" s="23"/>
      <c r="K29" s="24"/>
      <c r="L29" s="25"/>
      <c r="M29" s="8"/>
      <c r="N29" s="9"/>
    </row>
    <row r="30" spans="9:14" ht="12.75">
      <c r="I30" s="28" t="s">
        <v>23</v>
      </c>
      <c r="J30" s="23"/>
      <c r="K30" s="45">
        <v>898.6501941329891</v>
      </c>
      <c r="L30" s="25"/>
      <c r="M30" s="8"/>
      <c r="N30" s="9"/>
    </row>
    <row r="31" spans="9:14" ht="12.75">
      <c r="I31" s="28" t="s">
        <v>24</v>
      </c>
      <c r="J31" s="23"/>
      <c r="K31" s="45">
        <v>266.04909352070524</v>
      </c>
      <c r="L31" s="25"/>
      <c r="M31" s="8"/>
      <c r="N31" s="9"/>
    </row>
    <row r="32" spans="9:14" ht="12.75">
      <c r="I32" s="28" t="s">
        <v>25</v>
      </c>
      <c r="J32" s="23"/>
      <c r="K32" s="24">
        <v>264.5592405156292</v>
      </c>
      <c r="L32" s="25"/>
      <c r="M32" s="25"/>
      <c r="N32" s="9"/>
    </row>
    <row r="33" spans="9:14" ht="12.75">
      <c r="I33" s="28" t="s">
        <v>26</v>
      </c>
      <c r="J33" s="23"/>
      <c r="K33" s="24">
        <v>28.116337261144533</v>
      </c>
      <c r="L33" s="25"/>
      <c r="M33" s="25"/>
      <c r="N33" s="9"/>
    </row>
    <row r="34" spans="9:14" ht="12.75">
      <c r="I34" s="28"/>
      <c r="J34" s="23"/>
      <c r="K34" s="8"/>
      <c r="L34" s="25"/>
      <c r="M34" s="25"/>
      <c r="N34" s="9"/>
    </row>
    <row r="35" spans="9:14" ht="12.75">
      <c r="I35" s="28" t="s">
        <v>27</v>
      </c>
      <c r="J35" s="17">
        <v>0.95</v>
      </c>
      <c r="K35" s="8"/>
      <c r="L35" s="25"/>
      <c r="M35" s="25"/>
      <c r="N35" s="9"/>
    </row>
    <row r="36" spans="9:14" ht="12.75">
      <c r="I36" s="28" t="s">
        <v>28</v>
      </c>
      <c r="J36" s="46">
        <v>1.972202881006524</v>
      </c>
      <c r="K36" s="8"/>
      <c r="L36" s="25"/>
      <c r="M36" s="25"/>
      <c r="N36" s="9"/>
    </row>
    <row r="37" spans="9:14" ht="13.5" thickBot="1">
      <c r="I37" s="49" t="s">
        <v>29</v>
      </c>
      <c r="J37" s="50">
        <v>195</v>
      </c>
      <c r="K37" s="13"/>
      <c r="L37" s="55"/>
      <c r="M37" s="55"/>
      <c r="N37" s="14"/>
    </row>
    <row r="38" ht="13.5" thickBot="1"/>
    <row r="39" spans="1:14" ht="12.75">
      <c r="A39">
        <v>6</v>
      </c>
      <c r="B39" s="36">
        <f>K49</f>
        <v>0.6568258505784457</v>
      </c>
      <c r="I39" s="3" t="s">
        <v>30</v>
      </c>
      <c r="J39" s="4"/>
      <c r="K39" s="4"/>
      <c r="L39" s="4"/>
      <c r="M39" s="4"/>
      <c r="N39" s="5"/>
    </row>
    <row r="40" spans="9:14" ht="12.75">
      <c r="I40" s="10"/>
      <c r="J40" s="7" t="s">
        <v>18</v>
      </c>
      <c r="K40" s="26" t="s">
        <v>3</v>
      </c>
      <c r="L40" s="26" t="s">
        <v>4</v>
      </c>
      <c r="M40" s="26" t="s">
        <v>19</v>
      </c>
      <c r="N40" s="27" t="s">
        <v>20</v>
      </c>
    </row>
    <row r="41" spans="1:14" ht="12.75">
      <c r="A41">
        <v>9</v>
      </c>
      <c r="B41" s="59">
        <f>M41</f>
        <v>2.0160729848988415</v>
      </c>
      <c r="C41" s="1" t="s">
        <v>0</v>
      </c>
      <c r="D41" s="2">
        <f>K55</f>
        <v>1.972202881006524</v>
      </c>
      <c r="E41" s="1" t="s">
        <v>1</v>
      </c>
      <c r="F41" s="59">
        <f>M42</f>
        <v>0.14518819393975188</v>
      </c>
      <c r="I41" s="11" t="s">
        <v>31</v>
      </c>
      <c r="J41" s="8">
        <v>-317.0475790251776</v>
      </c>
      <c r="K41" s="8">
        <v>14.340708244200412</v>
      </c>
      <c r="L41" s="8">
        <v>68.00053206394708</v>
      </c>
      <c r="M41" s="32">
        <v>2.0160729848988415</v>
      </c>
      <c r="N41" s="9">
        <v>1.6715130518937986</v>
      </c>
    </row>
    <row r="42" spans="2:14" ht="12.75">
      <c r="B42" t="s">
        <v>39</v>
      </c>
      <c r="I42" s="11" t="s">
        <v>32</v>
      </c>
      <c r="J42" s="8">
        <v>77.88841072188174</v>
      </c>
      <c r="K42" s="8">
        <v>1.5516568665103903</v>
      </c>
      <c r="L42" s="8">
        <v>39.3595033034229</v>
      </c>
      <c r="M42" s="32">
        <v>0.14518819393975188</v>
      </c>
      <c r="N42" s="9">
        <v>0.14432819045559603</v>
      </c>
    </row>
    <row r="43" spans="2:14" ht="12.75">
      <c r="B43" t="s">
        <v>40</v>
      </c>
      <c r="I43" s="11" t="s">
        <v>33</v>
      </c>
      <c r="J43" s="12">
        <v>-4.0705359897156965</v>
      </c>
      <c r="K43" s="12">
        <v>9.242190431220822</v>
      </c>
      <c r="L43" s="12">
        <v>1.7276775964302733</v>
      </c>
      <c r="M43" s="12">
        <v>13.885929221872148</v>
      </c>
      <c r="N43" s="37">
        <v>11.581334503102884</v>
      </c>
    </row>
    <row r="44" spans="2:14" ht="12.75">
      <c r="B44" s="53" t="s">
        <v>41</v>
      </c>
      <c r="I44" s="38" t="s">
        <v>34</v>
      </c>
      <c r="J44" s="39">
        <v>6.812004314831982E-05</v>
      </c>
      <c r="K44" s="39">
        <v>4.235316000250687E-17</v>
      </c>
      <c r="L44" s="39">
        <v>0.08562927224607063</v>
      </c>
      <c r="M44" s="39">
        <v>6.207825163136815E-31</v>
      </c>
      <c r="N44" s="40">
        <v>6.0748175255328324E-24</v>
      </c>
    </row>
    <row r="45" spans="2:14" ht="12.75">
      <c r="B45" t="s">
        <v>58</v>
      </c>
      <c r="I45" s="11" t="s">
        <v>35</v>
      </c>
      <c r="J45" s="8"/>
      <c r="K45" s="12">
        <v>0.40295547144302735</v>
      </c>
      <c r="L45" s="12">
        <v>0.07538094450792145</v>
      </c>
      <c r="M45" s="12">
        <v>0.5807461704430594</v>
      </c>
      <c r="N45" s="37">
        <v>0.48398014851673915</v>
      </c>
    </row>
    <row r="46" spans="9:14" ht="12.75">
      <c r="I46" s="10"/>
      <c r="J46" s="8"/>
      <c r="K46" s="8"/>
      <c r="L46" s="8"/>
      <c r="M46" s="8"/>
      <c r="N46" s="9"/>
    </row>
    <row r="47" spans="9:14" ht="12.75">
      <c r="I47" s="11" t="s">
        <v>25</v>
      </c>
      <c r="J47" s="8"/>
      <c r="K47" s="8">
        <v>264.5592405156292</v>
      </c>
      <c r="L47" s="8"/>
      <c r="M47" s="8"/>
      <c r="N47" s="9"/>
    </row>
    <row r="48" spans="9:14" ht="12.75">
      <c r="I48" s="38" t="s">
        <v>36</v>
      </c>
      <c r="J48" s="8"/>
      <c r="K48" s="41">
        <v>0.6637238234311402</v>
      </c>
      <c r="L48" s="41"/>
      <c r="M48" s="8"/>
      <c r="N48" s="42"/>
    </row>
    <row r="49" spans="9:14" ht="12.75">
      <c r="I49" s="38" t="s">
        <v>37</v>
      </c>
      <c r="J49" s="8"/>
      <c r="K49" s="52">
        <v>0.6568258505784457</v>
      </c>
      <c r="L49" s="41"/>
      <c r="M49" s="8"/>
      <c r="N49" s="42"/>
    </row>
    <row r="50" spans="9:14" ht="12.75">
      <c r="I50" s="10"/>
      <c r="J50" s="8"/>
      <c r="K50" s="8"/>
      <c r="L50" s="8"/>
      <c r="M50" s="8"/>
      <c r="N50" s="42"/>
    </row>
    <row r="51" spans="9:14" ht="12.75">
      <c r="I51" s="6" t="s">
        <v>14</v>
      </c>
      <c r="J51" s="8"/>
      <c r="K51" s="8">
        <v>200</v>
      </c>
      <c r="L51" s="8"/>
      <c r="M51" s="8"/>
      <c r="N51" s="42"/>
    </row>
    <row r="52" spans="9:14" ht="12.75">
      <c r="I52" s="6" t="s">
        <v>38</v>
      </c>
      <c r="J52" s="8"/>
      <c r="K52" s="8">
        <v>195</v>
      </c>
      <c r="L52" s="8"/>
      <c r="M52" s="8"/>
      <c r="N52" s="42"/>
    </row>
    <row r="53" spans="9:14" ht="12.75">
      <c r="I53" s="10"/>
      <c r="J53" s="8"/>
      <c r="K53" s="8"/>
      <c r="L53" s="8"/>
      <c r="M53" s="43"/>
      <c r="N53" s="42"/>
    </row>
    <row r="54" spans="9:14" ht="12.75">
      <c r="I54" s="11" t="s">
        <v>15</v>
      </c>
      <c r="J54" s="8"/>
      <c r="K54" s="8"/>
      <c r="L54" s="8"/>
      <c r="M54" s="8"/>
      <c r="N54" s="9"/>
    </row>
    <row r="55" spans="9:14" ht="13.5" thickBot="1">
      <c r="I55" s="44" t="s">
        <v>16</v>
      </c>
      <c r="J55" s="13"/>
      <c r="K55" s="65">
        <v>1.972202881006524</v>
      </c>
      <c r="L55" s="13"/>
      <c r="M55" s="13"/>
      <c r="N55" s="14"/>
    </row>
    <row r="56" ht="13.5" thickBot="1"/>
    <row r="57" spans="1:12" ht="12.75">
      <c r="A57">
        <v>7</v>
      </c>
      <c r="B57" s="59">
        <f>K63</f>
        <v>1094.1166365933045</v>
      </c>
      <c r="I57" s="18" t="s">
        <v>17</v>
      </c>
      <c r="J57" s="19"/>
      <c r="K57" s="20"/>
      <c r="L57" s="47"/>
    </row>
    <row r="58" spans="1:12" ht="12.75">
      <c r="A58">
        <v>8</v>
      </c>
      <c r="B58" s="2">
        <f>J69</f>
        <v>1.9720800992217846</v>
      </c>
      <c r="C58" s="1" t="s">
        <v>1</v>
      </c>
      <c r="D58" s="59">
        <f>K66</f>
        <v>26.869115628768796</v>
      </c>
      <c r="F58" s="79"/>
      <c r="I58" s="22"/>
      <c r="J58" s="23"/>
      <c r="K58" s="24"/>
      <c r="L58" s="42"/>
    </row>
    <row r="59" spans="9:12" ht="12.75">
      <c r="I59" s="22"/>
      <c r="J59" s="7" t="s">
        <v>18</v>
      </c>
      <c r="K59" s="26" t="s">
        <v>19</v>
      </c>
      <c r="L59" s="27" t="s">
        <v>20</v>
      </c>
    </row>
    <row r="60" spans="2:12" ht="12.75">
      <c r="B60" t="s">
        <v>59</v>
      </c>
      <c r="I60" s="28" t="s">
        <v>21</v>
      </c>
      <c r="J60" s="8">
        <v>382.8431372549021</v>
      </c>
      <c r="K60" s="8">
        <v>1.9401102173588995</v>
      </c>
      <c r="L60" s="9">
        <v>1.6162572793331131</v>
      </c>
    </row>
    <row r="61" spans="2:12" ht="12.75">
      <c r="B61" t="s">
        <v>60</v>
      </c>
      <c r="I61" s="28" t="s">
        <v>22</v>
      </c>
      <c r="J61" s="29"/>
      <c r="K61" s="15">
        <v>200</v>
      </c>
      <c r="L61" s="48">
        <v>200</v>
      </c>
    </row>
    <row r="62" spans="9:12" ht="12.75">
      <c r="I62" s="22"/>
      <c r="J62" s="23"/>
      <c r="K62" s="24"/>
      <c r="L62" s="42"/>
    </row>
    <row r="63" spans="9:12" ht="12.75">
      <c r="I63" s="28" t="s">
        <v>23</v>
      </c>
      <c r="J63" s="23"/>
      <c r="K63" s="45">
        <v>1094.1166365933045</v>
      </c>
      <c r="L63" s="42"/>
    </row>
    <row r="64" spans="9:12" ht="12.75">
      <c r="I64" s="28" t="s">
        <v>24</v>
      </c>
      <c r="J64" s="23"/>
      <c r="K64" s="24">
        <v>329.06092198109775</v>
      </c>
      <c r="L64" s="42"/>
    </row>
    <row r="65" spans="9:12" ht="12.75">
      <c r="I65" s="28" t="s">
        <v>25</v>
      </c>
      <c r="J65" s="23"/>
      <c r="K65" s="24">
        <v>327.96210299419954</v>
      </c>
      <c r="L65" s="42"/>
    </row>
    <row r="66" spans="9:12" ht="12.75">
      <c r="I66" s="28" t="s">
        <v>26</v>
      </c>
      <c r="J66" s="23"/>
      <c r="K66" s="45">
        <v>26.869115628768796</v>
      </c>
      <c r="L66" s="42"/>
    </row>
    <row r="67" spans="9:12" ht="12.75">
      <c r="I67" s="28"/>
      <c r="J67" s="23"/>
      <c r="K67" s="8"/>
      <c r="L67" s="42"/>
    </row>
    <row r="68" spans="9:12" ht="12.75">
      <c r="I68" s="28" t="s">
        <v>27</v>
      </c>
      <c r="J68" s="17">
        <v>0.95</v>
      </c>
      <c r="K68" s="8"/>
      <c r="L68" s="42"/>
    </row>
    <row r="69" spans="9:12" ht="12.75">
      <c r="I69" s="28" t="s">
        <v>28</v>
      </c>
      <c r="J69" s="46">
        <v>1.9720800992217846</v>
      </c>
      <c r="K69" s="8"/>
      <c r="L69" s="42"/>
    </row>
    <row r="70" spans="9:12" ht="13.5" thickBot="1">
      <c r="I70" s="49" t="s">
        <v>29</v>
      </c>
      <c r="J70" s="50">
        <v>197</v>
      </c>
      <c r="K70" s="13"/>
      <c r="L70" s="51"/>
    </row>
    <row r="71" ht="13.5" thickBot="1"/>
    <row r="72" spans="1:16" ht="12.75">
      <c r="A72">
        <v>10</v>
      </c>
      <c r="B72" t="s">
        <v>43</v>
      </c>
      <c r="I72" s="3" t="s">
        <v>30</v>
      </c>
      <c r="J72" s="4"/>
      <c r="K72" s="4"/>
      <c r="L72" s="4"/>
      <c r="M72" s="4"/>
      <c r="N72" s="4"/>
      <c r="O72" s="4"/>
      <c r="P72" s="5"/>
    </row>
    <row r="73" spans="2:16" ht="12.75">
      <c r="B73" t="s">
        <v>44</v>
      </c>
      <c r="I73" s="10"/>
      <c r="J73" s="7" t="s">
        <v>18</v>
      </c>
      <c r="K73" s="26" t="s">
        <v>3</v>
      </c>
      <c r="L73" s="26" t="s">
        <v>4</v>
      </c>
      <c r="M73" s="26" t="s">
        <v>19</v>
      </c>
      <c r="N73" s="26" t="s">
        <v>20</v>
      </c>
      <c r="O73" s="26" t="s">
        <v>45</v>
      </c>
      <c r="P73" s="27" t="s">
        <v>46</v>
      </c>
    </row>
    <row r="74" spans="9:16" ht="12.75">
      <c r="I74" s="11" t="s">
        <v>31</v>
      </c>
      <c r="J74" s="8">
        <v>-193.19010698777902</v>
      </c>
      <c r="K74" s="8">
        <v>14.288675809610583</v>
      </c>
      <c r="L74" s="8">
        <v>-161.4025233375578</v>
      </c>
      <c r="M74" s="8">
        <v>1.983921191063914</v>
      </c>
      <c r="N74" s="8">
        <v>0.915163370610026</v>
      </c>
      <c r="O74" s="8">
        <v>0.06777797100236249</v>
      </c>
      <c r="P74" s="9">
        <v>1.467682510451148</v>
      </c>
    </row>
    <row r="75" spans="1:16" ht="12.75">
      <c r="A75">
        <v>11</v>
      </c>
      <c r="B75" t="s">
        <v>47</v>
      </c>
      <c r="D75" s="35">
        <f>O77</f>
        <v>0.8033148382051756</v>
      </c>
      <c r="I75" s="11" t="s">
        <v>32</v>
      </c>
      <c r="J75" s="8">
        <v>79.31895755077669</v>
      </c>
      <c r="K75" s="8">
        <v>1.452560456813309</v>
      </c>
      <c r="L75" s="8">
        <v>70.4215690508535</v>
      </c>
      <c r="M75" s="8">
        <v>0.19403350830516178</v>
      </c>
      <c r="N75" s="8">
        <v>0.19399433715058384</v>
      </c>
      <c r="O75" s="8">
        <v>0.2717616108680952</v>
      </c>
      <c r="P75" s="9">
        <v>0.2702483840939854</v>
      </c>
    </row>
    <row r="76" spans="9:16" ht="12.75">
      <c r="I76" s="11" t="s">
        <v>33</v>
      </c>
      <c r="J76" s="12">
        <v>-2.435610766368264</v>
      </c>
      <c r="K76" s="12">
        <v>9.836888883067703</v>
      </c>
      <c r="L76" s="12">
        <v>-2.2919472757132726</v>
      </c>
      <c r="M76" s="12">
        <v>10.224631860718342</v>
      </c>
      <c r="N76" s="12">
        <v>4.717474664735448</v>
      </c>
      <c r="O76" s="12">
        <v>0.24940230073650782</v>
      </c>
      <c r="P76" s="37">
        <v>5.430865073889678</v>
      </c>
    </row>
    <row r="77" spans="9:16" ht="13.5" thickBot="1">
      <c r="I77" s="56" t="s">
        <v>34</v>
      </c>
      <c r="J77" s="57">
        <v>0.015775031810653088</v>
      </c>
      <c r="K77" s="57">
        <v>9.14884156661315E-19</v>
      </c>
      <c r="L77" s="57">
        <v>0.02298780308689528</v>
      </c>
      <c r="M77" s="57">
        <v>6.925059991800287E-20</v>
      </c>
      <c r="N77" s="57">
        <v>4.572937688142529E-06</v>
      </c>
      <c r="O77" s="60">
        <v>0.8033148382051756</v>
      </c>
      <c r="P77" s="58">
        <v>1.6744476502909288E-07</v>
      </c>
    </row>
    <row r="79" spans="1:16" ht="13.5" thickBot="1">
      <c r="A79">
        <v>12</v>
      </c>
      <c r="B79" s="1"/>
      <c r="D79" s="1" t="s">
        <v>48</v>
      </c>
      <c r="F79" s="1" t="s">
        <v>49</v>
      </c>
      <c r="I79" s="87" t="s">
        <v>30</v>
      </c>
      <c r="J79" s="88"/>
      <c r="K79" s="88"/>
      <c r="L79" s="88"/>
      <c r="M79" s="88"/>
      <c r="N79" s="88"/>
      <c r="O79" s="89"/>
      <c r="P79" s="8"/>
    </row>
    <row r="80" spans="2:16" ht="12.75">
      <c r="B80" s="1" t="s">
        <v>19</v>
      </c>
      <c r="D80" s="61">
        <f>M81</f>
        <v>2.0184634968917874</v>
      </c>
      <c r="E80" s="4"/>
      <c r="F80" s="62">
        <f>M81</f>
        <v>2.0184634968917874</v>
      </c>
      <c r="I80" s="90"/>
      <c r="J80" s="7" t="s">
        <v>18</v>
      </c>
      <c r="K80" s="26" t="s">
        <v>3</v>
      </c>
      <c r="L80" s="26" t="s">
        <v>4</v>
      </c>
      <c r="M80" s="26" t="s">
        <v>19</v>
      </c>
      <c r="N80" s="26" t="s">
        <v>20</v>
      </c>
      <c r="O80" s="91" t="s">
        <v>75</v>
      </c>
      <c r="P80" s="26"/>
    </row>
    <row r="81" spans="2:16" ht="13.5" thickBot="1">
      <c r="B81" s="1" t="s">
        <v>20</v>
      </c>
      <c r="D81" s="63">
        <f>N74</f>
        <v>0.915163370610026</v>
      </c>
      <c r="E81" s="13"/>
      <c r="F81" s="64">
        <f>N74+O81</f>
        <v>2.3758523346907783</v>
      </c>
      <c r="I81" s="92" t="s">
        <v>31</v>
      </c>
      <c r="J81" s="8">
        <v>-198.78559910898025</v>
      </c>
      <c r="K81" s="8">
        <v>14.282355052682089</v>
      </c>
      <c r="L81" s="8">
        <v>-150.2805453638607</v>
      </c>
      <c r="M81" s="104">
        <v>2.0184634968917874</v>
      </c>
      <c r="N81" s="32">
        <v>0.9186015857076786</v>
      </c>
      <c r="O81" s="93">
        <v>1.4606889640807523</v>
      </c>
      <c r="P81" s="32"/>
    </row>
    <row r="82" spans="9:16" ht="12.75">
      <c r="I82" s="92" t="s">
        <v>32</v>
      </c>
      <c r="J82" s="8">
        <v>75.89572187338199</v>
      </c>
      <c r="K82" s="8">
        <v>1.4488247819279103</v>
      </c>
      <c r="L82" s="8">
        <v>54.37063425867133</v>
      </c>
      <c r="M82" s="8">
        <v>0.1355632231569505</v>
      </c>
      <c r="N82" s="8">
        <v>0.1930356196134115</v>
      </c>
      <c r="O82" s="94">
        <v>0.26813920182526835</v>
      </c>
      <c r="P82" s="8"/>
    </row>
    <row r="83" spans="2:16" ht="12.75">
      <c r="B83" t="s">
        <v>55</v>
      </c>
      <c r="I83" s="92" t="s">
        <v>33</v>
      </c>
      <c r="J83" s="12">
        <v>-2.6191937332201327</v>
      </c>
      <c r="K83" s="12">
        <v>9.857889808922899</v>
      </c>
      <c r="L83" s="12">
        <v>-2.7640020649546337</v>
      </c>
      <c r="M83" s="12">
        <v>14.889462273664584</v>
      </c>
      <c r="N83" s="12">
        <v>4.758715451310713</v>
      </c>
      <c r="O83" s="95">
        <v>5.447502469380078</v>
      </c>
      <c r="P83" s="12"/>
    </row>
    <row r="84" spans="2:16" ht="12.75">
      <c r="B84" s="80" t="s">
        <v>56</v>
      </c>
      <c r="I84" s="96" t="s">
        <v>34</v>
      </c>
      <c r="J84" s="39">
        <v>0.009510458482151287</v>
      </c>
      <c r="K84" s="39">
        <v>7.67090131186785E-19</v>
      </c>
      <c r="L84" s="39">
        <v>0.006260004826843999</v>
      </c>
      <c r="M84" s="39">
        <v>6.1315806091381055E-34</v>
      </c>
      <c r="N84" s="39">
        <v>3.7989992034797054E-06</v>
      </c>
      <c r="O84" s="97">
        <v>1.5362560134739255E-07</v>
      </c>
      <c r="P84" s="39"/>
    </row>
    <row r="85" spans="9:16" ht="12.75">
      <c r="I85" s="92" t="s">
        <v>35</v>
      </c>
      <c r="J85" s="8"/>
      <c r="K85" s="12">
        <v>0.4013158217550156</v>
      </c>
      <c r="L85" s="12">
        <v>-0.1665911884342366</v>
      </c>
      <c r="M85" s="12">
        <v>0.5814347768058747</v>
      </c>
      <c r="N85" s="12">
        <v>0.2659775413508177</v>
      </c>
      <c r="O85" s="95">
        <v>0.38359448107259847</v>
      </c>
      <c r="P85" s="12"/>
    </row>
    <row r="86" spans="2:16" ht="12.75">
      <c r="B86" t="s">
        <v>57</v>
      </c>
      <c r="I86" s="90"/>
      <c r="J86" s="8"/>
      <c r="K86" s="8"/>
      <c r="L86" s="8"/>
      <c r="M86" s="8"/>
      <c r="N86" s="8"/>
      <c r="O86" s="94"/>
      <c r="P86" s="8"/>
    </row>
    <row r="87" spans="2:16" ht="12.75">
      <c r="B87" s="86" t="s">
        <v>76</v>
      </c>
      <c r="I87" s="92" t="s">
        <v>25</v>
      </c>
      <c r="J87" s="8"/>
      <c r="K87" s="8">
        <v>247.01950263100605</v>
      </c>
      <c r="L87" s="8"/>
      <c r="M87" s="8"/>
      <c r="N87" s="8"/>
      <c r="O87" s="94"/>
      <c r="P87" s="8"/>
    </row>
    <row r="88" spans="9:16" ht="12.75">
      <c r="I88" s="96" t="s">
        <v>36</v>
      </c>
      <c r="J88" s="8"/>
      <c r="K88" s="41">
        <v>0.708338009750207</v>
      </c>
      <c r="L88" s="41"/>
      <c r="M88" s="8"/>
      <c r="N88" s="25"/>
      <c r="O88" s="98"/>
      <c r="P88" s="8"/>
    </row>
    <row r="89" spans="9:16" ht="12.75">
      <c r="I89" s="99" t="s">
        <v>37</v>
      </c>
      <c r="J89" s="100"/>
      <c r="K89" s="101">
        <v>0.700820948145831</v>
      </c>
      <c r="L89" s="101"/>
      <c r="M89" s="100"/>
      <c r="N89" s="102"/>
      <c r="O89" s="103"/>
      <c r="P89" s="8"/>
    </row>
    <row r="90" spans="9:16" ht="12.75">
      <c r="I90" s="8"/>
      <c r="J90" s="8"/>
      <c r="K90" s="8"/>
      <c r="L90" s="8"/>
      <c r="M90" s="8"/>
      <c r="N90" s="25"/>
      <c r="O90" s="25"/>
      <c r="P90" s="8"/>
    </row>
    <row r="92" spans="1:16" ht="14.25">
      <c r="A92">
        <v>13</v>
      </c>
      <c r="B92" t="s">
        <v>42</v>
      </c>
      <c r="I92" s="87" t="s">
        <v>30</v>
      </c>
      <c r="J92" s="88"/>
      <c r="K92" s="88"/>
      <c r="L92" s="88"/>
      <c r="M92" s="88"/>
      <c r="N92" s="88"/>
      <c r="O92" s="88"/>
      <c r="P92" s="89"/>
    </row>
    <row r="93" spans="1:16" ht="12.75">
      <c r="A93">
        <v>14</v>
      </c>
      <c r="B93" s="2">
        <f>-K94/(2*L94)</f>
        <v>59.96427786164168</v>
      </c>
      <c r="C93" t="s">
        <v>50</v>
      </c>
      <c r="I93" s="90"/>
      <c r="J93" s="7" t="s">
        <v>18</v>
      </c>
      <c r="K93" s="26" t="s">
        <v>3</v>
      </c>
      <c r="L93" s="26" t="s">
        <v>69</v>
      </c>
      <c r="M93" s="26" t="s">
        <v>4</v>
      </c>
      <c r="N93" s="26" t="s">
        <v>19</v>
      </c>
      <c r="O93" s="26" t="s">
        <v>20</v>
      </c>
      <c r="P93" s="109" t="s">
        <v>75</v>
      </c>
    </row>
    <row r="94" spans="9:16" ht="12.75">
      <c r="I94" s="92" t="s">
        <v>31</v>
      </c>
      <c r="J94" s="8">
        <v>-1224.84361323728</v>
      </c>
      <c r="K94" s="32">
        <v>62.37502080168059</v>
      </c>
      <c r="L94" s="32">
        <v>-0.5201014923051465</v>
      </c>
      <c r="M94" s="8">
        <v>-121.8986773784145</v>
      </c>
      <c r="N94" s="8">
        <v>1.9926150441429105</v>
      </c>
      <c r="O94" s="8">
        <v>0.8527603083042266</v>
      </c>
      <c r="P94" s="94">
        <v>1.4376704081618534</v>
      </c>
    </row>
    <row r="95" spans="9:16" ht="12.75">
      <c r="I95" s="92" t="s">
        <v>32</v>
      </c>
      <c r="J95" s="8">
        <v>178.87533894188476</v>
      </c>
      <c r="K95" s="8">
        <v>7.83945378673003</v>
      </c>
      <c r="L95" s="8">
        <v>0.08355947706825297</v>
      </c>
      <c r="M95" s="8">
        <v>49.955057623980885</v>
      </c>
      <c r="N95" s="8">
        <v>0.12410332913341525</v>
      </c>
      <c r="O95" s="8">
        <v>0.1769347938091513</v>
      </c>
      <c r="P95" s="94">
        <v>0.2453623421479395</v>
      </c>
    </row>
    <row r="96" spans="9:16" ht="12.75">
      <c r="I96" s="92" t="s">
        <v>33</v>
      </c>
      <c r="J96" s="12">
        <v>-6.847470537205926</v>
      </c>
      <c r="K96" s="12">
        <v>7.956551884681532</v>
      </c>
      <c r="L96" s="12">
        <v>-6.224326797549459</v>
      </c>
      <c r="M96" s="12">
        <v>-2.440166885522661</v>
      </c>
      <c r="N96" s="12">
        <v>16.056096625746296</v>
      </c>
      <c r="O96" s="12">
        <v>4.819630384423126</v>
      </c>
      <c r="P96" s="95">
        <v>5.859376771415966</v>
      </c>
    </row>
    <row r="97" spans="9:16" ht="12.75">
      <c r="I97" s="96" t="s">
        <v>34</v>
      </c>
      <c r="J97" s="39">
        <v>9.7684162966447E-11</v>
      </c>
      <c r="K97" s="39">
        <v>1.4677421106830555E-13</v>
      </c>
      <c r="L97" s="39">
        <v>2.949973874218114E-09</v>
      </c>
      <c r="M97" s="39">
        <v>0.015583479282676086</v>
      </c>
      <c r="N97" s="39">
        <v>2.1149258333476218E-37</v>
      </c>
      <c r="O97" s="39">
        <v>2.9059488601065616E-06</v>
      </c>
      <c r="P97" s="97">
        <v>1.976176429831188E-08</v>
      </c>
    </row>
    <row r="98" spans="9:16" ht="12.75">
      <c r="I98" s="106" t="s">
        <v>35</v>
      </c>
      <c r="J98" s="100"/>
      <c r="K98" s="107">
        <v>1.75265792214792</v>
      </c>
      <c r="L98" s="107">
        <v>-1.3788796185885697</v>
      </c>
      <c r="M98" s="107">
        <v>-0.13512890496812857</v>
      </c>
      <c r="N98" s="107">
        <v>0.5739889204017515</v>
      </c>
      <c r="O98" s="107">
        <v>0.24691345376852158</v>
      </c>
      <c r="P98" s="108">
        <v>0.3775495315796669</v>
      </c>
    </row>
    <row r="100" spans="1:16" ht="12.75">
      <c r="A100">
        <v>15</v>
      </c>
      <c r="B100" s="59">
        <f>K106</f>
        <v>1085.6498287234367</v>
      </c>
      <c r="I100" s="115" t="s">
        <v>17</v>
      </c>
      <c r="J100" s="116"/>
      <c r="K100" s="117"/>
      <c r="L100" s="118"/>
      <c r="M100" s="118"/>
      <c r="N100" s="88"/>
      <c r="O100" s="88"/>
      <c r="P100" s="89"/>
    </row>
    <row r="101" spans="9:16" ht="12.75">
      <c r="I101" s="119"/>
      <c r="J101" s="23"/>
      <c r="K101" s="24"/>
      <c r="L101" s="25"/>
      <c r="M101" s="25"/>
      <c r="N101" s="8"/>
      <c r="O101" s="8"/>
      <c r="P101" s="94"/>
    </row>
    <row r="102" spans="9:16" ht="12.75">
      <c r="I102" s="119"/>
      <c r="J102" s="7" t="s">
        <v>18</v>
      </c>
      <c r="K102" s="7" t="s">
        <v>3</v>
      </c>
      <c r="L102" s="7" t="s">
        <v>69</v>
      </c>
      <c r="M102" s="7" t="s">
        <v>4</v>
      </c>
      <c r="N102" s="7" t="s">
        <v>19</v>
      </c>
      <c r="O102" s="7" t="s">
        <v>20</v>
      </c>
      <c r="P102" s="109" t="s">
        <v>75</v>
      </c>
    </row>
    <row r="103" spans="9:16" ht="12.75">
      <c r="I103" s="120" t="s">
        <v>21</v>
      </c>
      <c r="J103" s="8">
        <v>-1224.84361323728</v>
      </c>
      <c r="K103" s="8">
        <v>62.37502080168059</v>
      </c>
      <c r="L103" s="8">
        <v>-0.5201014923051465</v>
      </c>
      <c r="M103" s="8">
        <v>-121.8986773784145</v>
      </c>
      <c r="N103" s="8">
        <v>1.9926150441429105</v>
      </c>
      <c r="O103" s="8">
        <v>0.8527603083042266</v>
      </c>
      <c r="P103" s="94">
        <v>1.4376704081618534</v>
      </c>
    </row>
    <row r="104" spans="9:16" ht="12.75">
      <c r="I104" s="120" t="s">
        <v>22</v>
      </c>
      <c r="J104" s="112"/>
      <c r="K104" s="110">
        <v>35</v>
      </c>
      <c r="L104" s="16">
        <v>1225</v>
      </c>
      <c r="M104" s="16">
        <v>1</v>
      </c>
      <c r="N104" s="54">
        <v>100</v>
      </c>
      <c r="O104" s="54">
        <v>300</v>
      </c>
      <c r="P104" s="111">
        <v>300</v>
      </c>
    </row>
    <row r="105" spans="9:16" ht="12.75">
      <c r="I105" s="119"/>
      <c r="J105" s="113"/>
      <c r="K105" s="114"/>
      <c r="L105" s="25"/>
      <c r="M105" s="8"/>
      <c r="N105" s="8"/>
      <c r="O105" s="8"/>
      <c r="P105" s="94"/>
    </row>
    <row r="106" spans="9:16" ht="12.75">
      <c r="I106" s="121" t="s">
        <v>23</v>
      </c>
      <c r="J106" s="122"/>
      <c r="K106" s="123">
        <v>1085.6498287234367</v>
      </c>
      <c r="L106" s="102"/>
      <c r="M106" s="100"/>
      <c r="N106" s="100"/>
      <c r="O106" s="100"/>
      <c r="P106" s="124"/>
    </row>
    <row r="109" ht="12.75">
      <c r="B109" t="s">
        <v>70</v>
      </c>
    </row>
    <row r="110" ht="12.75">
      <c r="B110" t="s">
        <v>71</v>
      </c>
    </row>
    <row r="111" ht="12.75">
      <c r="B111" t="s">
        <v>61</v>
      </c>
    </row>
    <row r="112" ht="12.75">
      <c r="B112" t="s">
        <v>72</v>
      </c>
    </row>
    <row r="114" ht="12.75">
      <c r="B114" t="s">
        <v>62</v>
      </c>
    </row>
    <row r="115" ht="12.75">
      <c r="B115" t="s">
        <v>73</v>
      </c>
    </row>
    <row r="117" ht="15.75">
      <c r="B117" t="s">
        <v>63</v>
      </c>
    </row>
    <row r="118" ht="15.75">
      <c r="B118" t="s">
        <v>64</v>
      </c>
    </row>
    <row r="120" ht="12.75">
      <c r="B120" t="s">
        <v>74</v>
      </c>
    </row>
    <row r="121" ht="12.75">
      <c r="B121" t="s">
        <v>65</v>
      </c>
    </row>
    <row r="122" ht="12.75">
      <c r="B122" t="s">
        <v>66</v>
      </c>
    </row>
    <row r="123" ht="12.75">
      <c r="B123" t="s">
        <v>67</v>
      </c>
    </row>
    <row r="124" ht="12.75">
      <c r="B124" t="s">
        <v>68</v>
      </c>
    </row>
  </sheetData>
  <sheetProtection/>
  <mergeCells count="1">
    <mergeCell ref="B2:G2"/>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B2:D151"/>
  <sheetViews>
    <sheetView zoomScalePageLayoutView="0" workbookViewId="0" topLeftCell="A1">
      <selection activeCell="A1" sqref="A1"/>
    </sheetView>
  </sheetViews>
  <sheetFormatPr defaultColWidth="9.140625" defaultRowHeight="12.75"/>
  <cols>
    <col min="2" max="2" width="9.140625" style="85" customWidth="1"/>
    <col min="3" max="3" width="9.140625" style="81" customWidth="1"/>
  </cols>
  <sheetData>
    <row r="2" spans="2:3" ht="12.75">
      <c r="B2" s="85">
        <f>1/142</f>
        <v>0.007042253521126761</v>
      </c>
      <c r="C2" s="81">
        <v>160</v>
      </c>
    </row>
    <row r="3" spans="2:3" ht="12.75">
      <c r="B3" s="85">
        <f>$B$2+B2</f>
        <v>0.014084507042253521</v>
      </c>
      <c r="C3" s="82">
        <v>120</v>
      </c>
    </row>
    <row r="4" spans="2:3" ht="12.75">
      <c r="B4" s="85">
        <f>$B$2+B3</f>
        <v>0.02112676056338028</v>
      </c>
      <c r="C4" s="81">
        <v>120</v>
      </c>
    </row>
    <row r="5" spans="2:3" ht="12.75">
      <c r="B5" s="85">
        <f aca="true" t="shared" si="0" ref="B5:B68">$B$2+B4</f>
        <v>0.028169014084507043</v>
      </c>
      <c r="C5" s="82">
        <v>117</v>
      </c>
    </row>
    <row r="6" spans="2:3" ht="12.75">
      <c r="B6" s="85">
        <f t="shared" si="0"/>
        <v>0.035211267605633804</v>
      </c>
      <c r="C6" s="82">
        <v>110</v>
      </c>
    </row>
    <row r="7" spans="2:3" ht="12.75">
      <c r="B7" s="85">
        <f t="shared" si="0"/>
        <v>0.04225352112676056</v>
      </c>
      <c r="C7" s="82">
        <v>105</v>
      </c>
    </row>
    <row r="8" spans="2:3" ht="12.75">
      <c r="B8" s="85">
        <f t="shared" si="0"/>
        <v>0.04929577464788732</v>
      </c>
      <c r="C8" s="81">
        <v>104</v>
      </c>
    </row>
    <row r="9" spans="2:3" ht="12.75">
      <c r="B9" s="85">
        <f t="shared" si="0"/>
        <v>0.05633802816901408</v>
      </c>
      <c r="C9" s="81">
        <v>100</v>
      </c>
    </row>
    <row r="10" spans="2:3" ht="12.75">
      <c r="B10" s="85">
        <f t="shared" si="0"/>
        <v>0.06338028169014084</v>
      </c>
      <c r="C10" s="81">
        <v>97</v>
      </c>
    </row>
    <row r="11" spans="2:3" ht="12.75">
      <c r="B11" s="85">
        <f t="shared" si="0"/>
        <v>0.07042253521126761</v>
      </c>
      <c r="C11" s="82">
        <v>95</v>
      </c>
    </row>
    <row r="12" spans="2:3" ht="12.75">
      <c r="B12" s="85">
        <f t="shared" si="0"/>
        <v>0.07746478873239437</v>
      </c>
      <c r="C12" s="82">
        <v>95</v>
      </c>
    </row>
    <row r="13" spans="2:3" ht="12.75">
      <c r="B13" s="85">
        <f t="shared" si="0"/>
        <v>0.08450704225352114</v>
      </c>
      <c r="C13" s="81">
        <v>95</v>
      </c>
    </row>
    <row r="14" spans="2:3" ht="12.75">
      <c r="B14" s="85">
        <f t="shared" si="0"/>
        <v>0.0915492957746479</v>
      </c>
      <c r="C14" s="82">
        <v>92</v>
      </c>
    </row>
    <row r="15" spans="2:3" ht="12.75">
      <c r="B15" s="85">
        <f t="shared" si="0"/>
        <v>0.09859154929577467</v>
      </c>
      <c r="C15" s="82">
        <v>90</v>
      </c>
    </row>
    <row r="16" spans="2:3" ht="12.75">
      <c r="B16" s="85">
        <f t="shared" si="0"/>
        <v>0.10563380281690143</v>
      </c>
      <c r="C16" s="82">
        <v>86</v>
      </c>
    </row>
    <row r="17" spans="2:3" ht="12.75">
      <c r="B17" s="85">
        <f t="shared" si="0"/>
        <v>0.1126760563380282</v>
      </c>
      <c r="C17" s="82">
        <v>85</v>
      </c>
    </row>
    <row r="18" spans="2:3" ht="12.75">
      <c r="B18" s="85">
        <f t="shared" si="0"/>
        <v>0.11971830985915496</v>
      </c>
      <c r="C18" s="81">
        <v>85</v>
      </c>
    </row>
    <row r="19" spans="2:3" ht="12.75">
      <c r="B19" s="85">
        <f t="shared" si="0"/>
        <v>0.12676056338028172</v>
      </c>
      <c r="C19" s="82">
        <v>82</v>
      </c>
    </row>
    <row r="20" spans="2:3" ht="12.75">
      <c r="B20" s="85">
        <f t="shared" si="0"/>
        <v>0.13380281690140847</v>
      </c>
      <c r="C20" s="82">
        <v>80</v>
      </c>
    </row>
    <row r="21" spans="2:3" ht="12.75">
      <c r="B21" s="85">
        <f t="shared" si="0"/>
        <v>0.14084507042253522</v>
      </c>
      <c r="C21" s="82">
        <v>80</v>
      </c>
    </row>
    <row r="22" spans="2:3" ht="12.75">
      <c r="B22" s="85">
        <f t="shared" si="0"/>
        <v>0.14788732394366197</v>
      </c>
      <c r="C22" s="81">
        <v>80</v>
      </c>
    </row>
    <row r="23" spans="2:3" ht="12.75">
      <c r="B23" s="85">
        <f t="shared" si="0"/>
        <v>0.15492957746478872</v>
      </c>
      <c r="C23" s="81">
        <v>79</v>
      </c>
    </row>
    <row r="24" spans="2:3" ht="12.75">
      <c r="B24" s="85">
        <f t="shared" si="0"/>
        <v>0.16197183098591547</v>
      </c>
      <c r="C24" s="82">
        <v>75</v>
      </c>
    </row>
    <row r="25" spans="2:3" ht="12.75">
      <c r="B25" s="85">
        <f t="shared" si="0"/>
        <v>0.16901408450704222</v>
      </c>
      <c r="C25" s="81">
        <v>75</v>
      </c>
    </row>
    <row r="26" spans="2:3" ht="12.75">
      <c r="B26" s="85">
        <f t="shared" si="0"/>
        <v>0.17605633802816897</v>
      </c>
      <c r="C26" s="82">
        <v>73</v>
      </c>
    </row>
    <row r="27" spans="2:3" ht="12.75">
      <c r="B27" s="85">
        <f t="shared" si="0"/>
        <v>0.18309859154929573</v>
      </c>
      <c r="C27" s="82">
        <v>71</v>
      </c>
    </row>
    <row r="28" spans="2:3" ht="12.75">
      <c r="B28" s="85">
        <f t="shared" si="0"/>
        <v>0.19014084507042248</v>
      </c>
      <c r="C28" s="82">
        <v>70</v>
      </c>
    </row>
    <row r="29" spans="2:3" ht="12.75">
      <c r="B29" s="85">
        <f t="shared" si="0"/>
        <v>0.19718309859154923</v>
      </c>
      <c r="C29" s="82">
        <v>70</v>
      </c>
    </row>
    <row r="30" spans="2:3" ht="12.75">
      <c r="B30" s="85">
        <f t="shared" si="0"/>
        <v>0.20422535211267598</v>
      </c>
      <c r="C30" s="81">
        <v>70</v>
      </c>
    </row>
    <row r="31" spans="2:3" ht="12.75">
      <c r="B31" s="85">
        <f t="shared" si="0"/>
        <v>0.21126760563380273</v>
      </c>
      <c r="C31" s="81">
        <v>70</v>
      </c>
    </row>
    <row r="32" spans="2:3" ht="12.75">
      <c r="B32" s="85">
        <f t="shared" si="0"/>
        <v>0.21830985915492948</v>
      </c>
      <c r="C32" s="81">
        <v>70</v>
      </c>
    </row>
    <row r="33" spans="2:3" ht="12.75">
      <c r="B33" s="85">
        <f t="shared" si="0"/>
        <v>0.22535211267605623</v>
      </c>
      <c r="C33" s="81">
        <v>67</v>
      </c>
    </row>
    <row r="34" spans="2:3" ht="12.75">
      <c r="B34" s="85">
        <f t="shared" si="0"/>
        <v>0.23239436619718298</v>
      </c>
      <c r="C34" s="81">
        <v>67</v>
      </c>
    </row>
    <row r="35" spans="2:3" ht="12.75">
      <c r="B35" s="85">
        <f t="shared" si="0"/>
        <v>0.23943661971830973</v>
      </c>
      <c r="C35" s="81">
        <v>66</v>
      </c>
    </row>
    <row r="36" spans="2:3" ht="12.75">
      <c r="B36" s="85">
        <f t="shared" si="0"/>
        <v>0.24647887323943649</v>
      </c>
      <c r="C36" s="82">
        <v>65</v>
      </c>
    </row>
    <row r="37" spans="2:3" ht="12.75">
      <c r="B37" s="85">
        <f t="shared" si="0"/>
        <v>0.25352112676056326</v>
      </c>
      <c r="C37" s="82">
        <v>65</v>
      </c>
    </row>
    <row r="38" spans="2:3" ht="12.75">
      <c r="B38" s="85">
        <f t="shared" si="0"/>
        <v>0.26056338028169</v>
      </c>
      <c r="C38" s="82">
        <v>65</v>
      </c>
    </row>
    <row r="39" spans="2:3" ht="12.75">
      <c r="B39" s="85">
        <f t="shared" si="0"/>
        <v>0.26760563380281677</v>
      </c>
      <c r="C39" s="81">
        <v>65</v>
      </c>
    </row>
    <row r="40" spans="2:3" ht="12.75">
      <c r="B40" s="85">
        <f t="shared" si="0"/>
        <v>0.2746478873239435</v>
      </c>
      <c r="C40" s="81">
        <v>63</v>
      </c>
    </row>
    <row r="41" spans="2:3" ht="12.75">
      <c r="B41" s="85">
        <f t="shared" si="0"/>
        <v>0.28169014084507027</v>
      </c>
      <c r="C41" s="81">
        <v>63</v>
      </c>
    </row>
    <row r="42" spans="2:3" ht="12.75">
      <c r="B42" s="85">
        <f t="shared" si="0"/>
        <v>0.288732394366197</v>
      </c>
      <c r="C42" s="81">
        <v>61</v>
      </c>
    </row>
    <row r="43" spans="2:3" ht="12.75">
      <c r="B43" s="85">
        <f t="shared" si="0"/>
        <v>0.29577464788732377</v>
      </c>
      <c r="C43" s="82">
        <v>60</v>
      </c>
    </row>
    <row r="44" spans="2:3" ht="12.75">
      <c r="B44" s="85">
        <f t="shared" si="0"/>
        <v>0.3028169014084505</v>
      </c>
      <c r="C44" s="82">
        <v>60</v>
      </c>
    </row>
    <row r="45" spans="2:3" ht="12.75">
      <c r="B45" s="85">
        <f t="shared" si="0"/>
        <v>0.3098591549295773</v>
      </c>
      <c r="C45" s="82">
        <v>60</v>
      </c>
    </row>
    <row r="46" spans="2:3" ht="12.75">
      <c r="B46" s="85">
        <f t="shared" si="0"/>
        <v>0.316901408450704</v>
      </c>
      <c r="C46" s="82">
        <v>60</v>
      </c>
    </row>
    <row r="47" spans="2:3" ht="12.75">
      <c r="B47" s="85">
        <f t="shared" si="0"/>
        <v>0.3239436619718308</v>
      </c>
      <c r="C47" s="82">
        <v>60</v>
      </c>
    </row>
    <row r="48" spans="2:3" ht="12.75">
      <c r="B48" s="85">
        <f t="shared" si="0"/>
        <v>0.3309859154929575</v>
      </c>
      <c r="C48" s="81">
        <v>60</v>
      </c>
    </row>
    <row r="49" spans="2:3" ht="12.75">
      <c r="B49" s="85">
        <f t="shared" si="0"/>
        <v>0.3380281690140843</v>
      </c>
      <c r="C49" s="82">
        <v>56</v>
      </c>
    </row>
    <row r="50" spans="2:3" ht="12.75">
      <c r="B50" s="85">
        <f t="shared" si="0"/>
        <v>0.34507042253521103</v>
      </c>
      <c r="C50" s="82">
        <v>55</v>
      </c>
    </row>
    <row r="51" spans="2:3" ht="12.75">
      <c r="B51" s="85">
        <f t="shared" si="0"/>
        <v>0.3521126760563378</v>
      </c>
      <c r="C51" s="82">
        <v>55</v>
      </c>
    </row>
    <row r="52" spans="2:3" ht="12.75">
      <c r="B52" s="85">
        <f t="shared" si="0"/>
        <v>0.35915492957746453</v>
      </c>
      <c r="C52" s="82">
        <v>55</v>
      </c>
    </row>
    <row r="53" spans="2:3" ht="12.75">
      <c r="B53" s="85">
        <f t="shared" si="0"/>
        <v>0.3661971830985913</v>
      </c>
      <c r="C53" s="82">
        <v>55</v>
      </c>
    </row>
    <row r="54" spans="2:3" ht="12.75">
      <c r="B54" s="85">
        <f t="shared" si="0"/>
        <v>0.37323943661971803</v>
      </c>
      <c r="C54" s="81">
        <v>55</v>
      </c>
    </row>
    <row r="55" spans="2:3" ht="12.75">
      <c r="B55" s="85">
        <f t="shared" si="0"/>
        <v>0.3802816901408448</v>
      </c>
      <c r="C55" s="81">
        <v>55</v>
      </c>
    </row>
    <row r="56" spans="2:3" ht="12.75">
      <c r="B56" s="85">
        <f t="shared" si="0"/>
        <v>0.38732394366197154</v>
      </c>
      <c r="C56" s="81">
        <v>55</v>
      </c>
    </row>
    <row r="57" spans="2:3" ht="12.75">
      <c r="B57" s="85">
        <f t="shared" si="0"/>
        <v>0.3943661971830983</v>
      </c>
      <c r="C57" s="82">
        <v>52</v>
      </c>
    </row>
    <row r="58" spans="2:3" ht="12.75">
      <c r="B58" s="85">
        <f t="shared" si="0"/>
        <v>0.40140845070422504</v>
      </c>
      <c r="C58" s="82">
        <v>50</v>
      </c>
    </row>
    <row r="59" spans="2:3" ht="12.75">
      <c r="B59" s="85">
        <f t="shared" si="0"/>
        <v>0.4084507042253518</v>
      </c>
      <c r="C59" s="82">
        <v>50</v>
      </c>
    </row>
    <row r="60" spans="2:3" ht="12.75">
      <c r="B60" s="85">
        <f t="shared" si="0"/>
        <v>0.41549295774647854</v>
      </c>
      <c r="C60" s="82">
        <v>50</v>
      </c>
    </row>
    <row r="61" spans="2:3" ht="12.75">
      <c r="B61" s="85">
        <f t="shared" si="0"/>
        <v>0.4225352112676053</v>
      </c>
      <c r="C61" s="82">
        <v>50</v>
      </c>
    </row>
    <row r="62" spans="2:3" ht="12.75">
      <c r="B62" s="85">
        <f t="shared" si="0"/>
        <v>0.42957746478873204</v>
      </c>
      <c r="C62" s="81">
        <v>50</v>
      </c>
    </row>
    <row r="63" spans="2:3" ht="12.75">
      <c r="B63" s="85">
        <f t="shared" si="0"/>
        <v>0.4366197183098588</v>
      </c>
      <c r="C63" s="81">
        <v>50</v>
      </c>
    </row>
    <row r="64" spans="2:3" ht="12.75">
      <c r="B64" s="85">
        <f t="shared" si="0"/>
        <v>0.44366197183098555</v>
      </c>
      <c r="C64" s="81">
        <v>50</v>
      </c>
    </row>
    <row r="65" spans="2:3" ht="12.75">
      <c r="B65" s="85">
        <f t="shared" si="0"/>
        <v>0.4507042253521123</v>
      </c>
      <c r="C65" s="81">
        <v>50</v>
      </c>
    </row>
    <row r="66" spans="2:3" ht="12.75">
      <c r="B66" s="85">
        <f t="shared" si="0"/>
        <v>0.45774647887323905</v>
      </c>
      <c r="C66" s="81">
        <v>50</v>
      </c>
    </row>
    <row r="67" spans="2:3" ht="12.75">
      <c r="B67" s="85">
        <f t="shared" si="0"/>
        <v>0.4647887323943658</v>
      </c>
      <c r="C67" s="81">
        <v>50</v>
      </c>
    </row>
    <row r="68" spans="2:3" ht="12.75">
      <c r="B68" s="85">
        <f t="shared" si="0"/>
        <v>0.47183098591549255</v>
      </c>
      <c r="C68" s="82">
        <v>47</v>
      </c>
    </row>
    <row r="69" spans="2:3" ht="12.75">
      <c r="B69" s="85">
        <f aca="true" t="shared" si="1" ref="B69:B132">$B$2+B68</f>
        <v>0.4788732394366193</v>
      </c>
      <c r="C69" s="81">
        <v>47</v>
      </c>
    </row>
    <row r="70" spans="2:3" ht="12.75">
      <c r="B70" s="85">
        <f t="shared" si="1"/>
        <v>0.48591549295774605</v>
      </c>
      <c r="C70" s="81">
        <v>47</v>
      </c>
    </row>
    <row r="71" spans="2:3" ht="12.75">
      <c r="B71" s="85">
        <f t="shared" si="1"/>
        <v>0.4929577464788728</v>
      </c>
      <c r="C71" s="82">
        <v>45</v>
      </c>
    </row>
    <row r="72" spans="2:3" ht="12.75">
      <c r="B72" s="85">
        <f t="shared" si="1"/>
        <v>0.49999999999999956</v>
      </c>
      <c r="C72" s="82">
        <v>45</v>
      </c>
    </row>
    <row r="73" spans="2:3" ht="12.75">
      <c r="B73" s="85">
        <f t="shared" si="1"/>
        <v>0.5070422535211263</v>
      </c>
      <c r="C73" s="81">
        <v>45</v>
      </c>
    </row>
    <row r="74" spans="2:3" ht="12.75">
      <c r="B74" s="85">
        <f t="shared" si="1"/>
        <v>0.5140845070422531</v>
      </c>
      <c r="C74" s="82">
        <v>44</v>
      </c>
    </row>
    <row r="75" spans="2:3" ht="12.75">
      <c r="B75" s="85">
        <f t="shared" si="1"/>
        <v>0.5211267605633798</v>
      </c>
      <c r="C75" s="82">
        <v>42</v>
      </c>
    </row>
    <row r="76" spans="2:3" ht="12.75">
      <c r="B76" s="85">
        <f t="shared" si="1"/>
        <v>0.5281690140845066</v>
      </c>
      <c r="C76" s="82">
        <v>42</v>
      </c>
    </row>
    <row r="77" spans="2:3" ht="12.75">
      <c r="B77" s="85">
        <f t="shared" si="1"/>
        <v>0.5352112676056333</v>
      </c>
      <c r="C77" s="81">
        <v>42</v>
      </c>
    </row>
    <row r="78" spans="2:3" ht="12.75">
      <c r="B78" s="85">
        <f t="shared" si="1"/>
        <v>0.5422535211267601</v>
      </c>
      <c r="C78" s="81">
        <v>42</v>
      </c>
    </row>
    <row r="79" spans="2:3" ht="12.75">
      <c r="B79" s="85">
        <f t="shared" si="1"/>
        <v>0.5492957746478868</v>
      </c>
      <c r="C79" s="82">
        <v>41</v>
      </c>
    </row>
    <row r="80" spans="2:3" ht="12.75">
      <c r="B80" s="85">
        <f t="shared" si="1"/>
        <v>0.5563380281690136</v>
      </c>
      <c r="C80" s="82">
        <v>40</v>
      </c>
    </row>
    <row r="81" spans="2:3" ht="12.75">
      <c r="B81" s="85">
        <f t="shared" si="1"/>
        <v>0.5633802816901403</v>
      </c>
      <c r="C81" s="82">
        <v>40</v>
      </c>
    </row>
    <row r="82" spans="2:3" ht="12.75">
      <c r="B82" s="85">
        <f t="shared" si="1"/>
        <v>0.5704225352112671</v>
      </c>
      <c r="C82" s="82">
        <v>40</v>
      </c>
    </row>
    <row r="83" spans="2:3" ht="12.75">
      <c r="B83" s="85">
        <f t="shared" si="1"/>
        <v>0.5774647887323938</v>
      </c>
      <c r="C83" s="81">
        <v>40</v>
      </c>
    </row>
    <row r="84" spans="2:3" ht="12.75">
      <c r="B84" s="85">
        <f t="shared" si="1"/>
        <v>0.5845070422535206</v>
      </c>
      <c r="C84" s="81">
        <v>40</v>
      </c>
    </row>
    <row r="85" spans="2:3" ht="12.75">
      <c r="B85" s="85">
        <f t="shared" si="1"/>
        <v>0.5915492957746473</v>
      </c>
      <c r="C85" s="81">
        <v>40</v>
      </c>
    </row>
    <row r="86" spans="2:3" ht="12.75">
      <c r="B86" s="85">
        <f t="shared" si="1"/>
        <v>0.5985915492957741</v>
      </c>
      <c r="C86" s="81">
        <v>40</v>
      </c>
    </row>
    <row r="87" spans="2:3" ht="12.75">
      <c r="B87" s="85">
        <f t="shared" si="1"/>
        <v>0.6056338028169008</v>
      </c>
      <c r="C87" s="81">
        <v>40</v>
      </c>
    </row>
    <row r="88" spans="2:3" ht="12.75">
      <c r="B88" s="85">
        <f t="shared" si="1"/>
        <v>0.6126760563380276</v>
      </c>
      <c r="C88" s="81">
        <v>40</v>
      </c>
    </row>
    <row r="89" spans="2:3" ht="12.75">
      <c r="B89" s="85">
        <f t="shared" si="1"/>
        <v>0.6197183098591543</v>
      </c>
      <c r="C89" s="81">
        <v>40</v>
      </c>
    </row>
    <row r="90" spans="2:3" ht="12.75">
      <c r="B90" s="85">
        <f t="shared" si="1"/>
        <v>0.6267605633802811</v>
      </c>
      <c r="C90" s="81">
        <v>40</v>
      </c>
    </row>
    <row r="91" spans="2:3" ht="12.75">
      <c r="B91" s="85">
        <f t="shared" si="1"/>
        <v>0.6338028169014078</v>
      </c>
      <c r="C91" s="82">
        <v>38</v>
      </c>
    </row>
    <row r="92" spans="2:3" ht="12.75">
      <c r="B92" s="85">
        <f t="shared" si="1"/>
        <v>0.6408450704225346</v>
      </c>
      <c r="C92" s="82">
        <v>37</v>
      </c>
    </row>
    <row r="93" spans="2:3" ht="12.75">
      <c r="B93" s="85">
        <f t="shared" si="1"/>
        <v>0.6478873239436613</v>
      </c>
      <c r="C93" s="81">
        <v>36</v>
      </c>
    </row>
    <row r="94" spans="2:3" ht="12.75">
      <c r="B94" s="85">
        <f t="shared" si="1"/>
        <v>0.6549295774647881</v>
      </c>
      <c r="C94" s="82">
        <v>35</v>
      </c>
    </row>
    <row r="95" spans="2:3" ht="12.75">
      <c r="B95" s="85">
        <f t="shared" si="1"/>
        <v>0.6619718309859148</v>
      </c>
      <c r="C95" s="82">
        <v>35</v>
      </c>
    </row>
    <row r="96" spans="2:3" ht="12.75">
      <c r="B96" s="85">
        <f t="shared" si="1"/>
        <v>0.6690140845070416</v>
      </c>
      <c r="C96" s="81">
        <v>35</v>
      </c>
    </row>
    <row r="97" spans="2:3" ht="12.75">
      <c r="B97" s="85">
        <f t="shared" si="1"/>
        <v>0.6760563380281683</v>
      </c>
      <c r="C97" s="81">
        <v>33</v>
      </c>
    </row>
    <row r="98" spans="2:3" ht="12.75">
      <c r="B98" s="85">
        <f t="shared" si="1"/>
        <v>0.6830985915492951</v>
      </c>
      <c r="C98" s="81">
        <v>32</v>
      </c>
    </row>
    <row r="99" spans="2:3" ht="12.75">
      <c r="B99" s="85">
        <f t="shared" si="1"/>
        <v>0.6901408450704218</v>
      </c>
      <c r="C99" s="81">
        <v>32</v>
      </c>
    </row>
    <row r="100" spans="2:3" ht="12.75">
      <c r="B100" s="85">
        <f t="shared" si="1"/>
        <v>0.6971830985915486</v>
      </c>
      <c r="C100" s="81">
        <v>32</v>
      </c>
    </row>
    <row r="101" spans="2:3" ht="12.75">
      <c r="B101" s="85">
        <f t="shared" si="1"/>
        <v>0.7042253521126753</v>
      </c>
      <c r="C101" s="81">
        <v>32</v>
      </c>
    </row>
    <row r="102" spans="2:3" ht="12.75">
      <c r="B102" s="85">
        <f t="shared" si="1"/>
        <v>0.7112676056338021</v>
      </c>
      <c r="C102" s="82">
        <v>31</v>
      </c>
    </row>
    <row r="103" spans="2:3" ht="12.75">
      <c r="B103" s="85">
        <f t="shared" si="1"/>
        <v>0.7183098591549288</v>
      </c>
      <c r="C103" s="82">
        <v>30</v>
      </c>
    </row>
    <row r="104" spans="2:3" ht="12.75">
      <c r="B104" s="85">
        <f t="shared" si="1"/>
        <v>0.7253521126760556</v>
      </c>
      <c r="C104" s="82">
        <v>30</v>
      </c>
    </row>
    <row r="105" spans="2:3" ht="12.75">
      <c r="B105" s="85">
        <f t="shared" si="1"/>
        <v>0.7323943661971823</v>
      </c>
      <c r="C105" s="82">
        <v>30</v>
      </c>
    </row>
    <row r="106" spans="2:3" ht="12.75">
      <c r="B106" s="85">
        <f t="shared" si="1"/>
        <v>0.7394366197183091</v>
      </c>
      <c r="C106" s="82">
        <v>30</v>
      </c>
    </row>
    <row r="107" spans="2:3" ht="12.75">
      <c r="B107" s="85">
        <f t="shared" si="1"/>
        <v>0.7464788732394358</v>
      </c>
      <c r="C107" s="82">
        <v>30</v>
      </c>
    </row>
    <row r="108" spans="2:3" ht="12.75">
      <c r="B108" s="85">
        <f t="shared" si="1"/>
        <v>0.7535211267605626</v>
      </c>
      <c r="C108" s="82">
        <v>30</v>
      </c>
    </row>
    <row r="109" spans="2:3" ht="12.75">
      <c r="B109" s="85">
        <f t="shared" si="1"/>
        <v>0.7605633802816893</v>
      </c>
      <c r="C109" s="82">
        <v>30</v>
      </c>
    </row>
    <row r="110" spans="2:3" ht="12.75">
      <c r="B110" s="85">
        <f t="shared" si="1"/>
        <v>0.7676056338028161</v>
      </c>
      <c r="C110" s="82">
        <v>30</v>
      </c>
    </row>
    <row r="111" spans="2:3" ht="12.75">
      <c r="B111" s="85">
        <f t="shared" si="1"/>
        <v>0.7746478873239429</v>
      </c>
      <c r="C111" s="83">
        <v>30</v>
      </c>
    </row>
    <row r="112" spans="2:3" ht="12.75">
      <c r="B112" s="85">
        <f t="shared" si="1"/>
        <v>0.7816901408450696</v>
      </c>
      <c r="C112" s="81">
        <v>30</v>
      </c>
    </row>
    <row r="113" spans="2:3" ht="12.75">
      <c r="B113" s="85">
        <f t="shared" si="1"/>
        <v>0.7887323943661964</v>
      </c>
      <c r="C113" s="81">
        <v>30</v>
      </c>
    </row>
    <row r="114" spans="2:3" ht="12.75">
      <c r="B114" s="85">
        <f t="shared" si="1"/>
        <v>0.7957746478873231</v>
      </c>
      <c r="C114" s="81">
        <v>30</v>
      </c>
    </row>
    <row r="115" spans="2:3" ht="12.75">
      <c r="B115" s="85">
        <f t="shared" si="1"/>
        <v>0.8028169014084499</v>
      </c>
      <c r="C115" s="81">
        <v>30</v>
      </c>
    </row>
    <row r="116" spans="2:3" ht="12.75">
      <c r="B116" s="85">
        <f t="shared" si="1"/>
        <v>0.8098591549295766</v>
      </c>
      <c r="C116" s="81">
        <v>30</v>
      </c>
    </row>
    <row r="117" spans="2:3" ht="12.75">
      <c r="B117" s="85">
        <f t="shared" si="1"/>
        <v>0.8169014084507034</v>
      </c>
      <c r="C117" s="81">
        <v>30</v>
      </c>
    </row>
    <row r="118" spans="2:3" ht="12.75">
      <c r="B118" s="85">
        <f t="shared" si="1"/>
        <v>0.8239436619718301</v>
      </c>
      <c r="C118" s="82">
        <v>28</v>
      </c>
    </row>
    <row r="119" spans="2:3" ht="12.75">
      <c r="B119" s="85">
        <f t="shared" si="1"/>
        <v>0.8309859154929569</v>
      </c>
      <c r="C119" s="81">
        <v>27</v>
      </c>
    </row>
    <row r="120" spans="2:3" ht="12.75">
      <c r="B120" s="85">
        <f t="shared" si="1"/>
        <v>0.8380281690140836</v>
      </c>
      <c r="C120" s="82">
        <v>25</v>
      </c>
    </row>
    <row r="121" spans="2:3" ht="12.75">
      <c r="B121" s="85">
        <f t="shared" si="1"/>
        <v>0.8450704225352104</v>
      </c>
      <c r="C121" s="82">
        <v>25</v>
      </c>
    </row>
    <row r="122" spans="2:3" ht="12.75">
      <c r="B122" s="85">
        <f t="shared" si="1"/>
        <v>0.8521126760563371</v>
      </c>
      <c r="C122" s="82">
        <v>25</v>
      </c>
    </row>
    <row r="123" spans="2:3" ht="12.75">
      <c r="B123" s="85">
        <f t="shared" si="1"/>
        <v>0.8591549295774639</v>
      </c>
      <c r="C123" s="81">
        <v>25</v>
      </c>
    </row>
    <row r="124" spans="2:3" ht="12.75">
      <c r="B124" s="85">
        <f t="shared" si="1"/>
        <v>0.8661971830985906</v>
      </c>
      <c r="C124" s="81">
        <v>25</v>
      </c>
    </row>
    <row r="125" spans="2:3" ht="12.75">
      <c r="B125" s="85">
        <f t="shared" si="1"/>
        <v>0.8732394366197174</v>
      </c>
      <c r="C125" s="81">
        <v>22</v>
      </c>
    </row>
    <row r="126" spans="2:3" ht="12.75">
      <c r="B126" s="85">
        <f t="shared" si="1"/>
        <v>0.8802816901408441</v>
      </c>
      <c r="C126" s="82">
        <v>20</v>
      </c>
    </row>
    <row r="127" spans="2:3" ht="12.75">
      <c r="B127" s="85">
        <f t="shared" si="1"/>
        <v>0.8873239436619709</v>
      </c>
      <c r="C127" s="81">
        <v>20</v>
      </c>
    </row>
    <row r="128" spans="2:3" ht="12.75">
      <c r="B128" s="85">
        <f t="shared" si="1"/>
        <v>0.8943661971830976</v>
      </c>
      <c r="C128" s="81">
        <v>20</v>
      </c>
    </row>
    <row r="129" spans="2:3" ht="12.75">
      <c r="B129" s="85">
        <f t="shared" si="1"/>
        <v>0.9014084507042244</v>
      </c>
      <c r="C129" s="81">
        <v>20</v>
      </c>
    </row>
    <row r="130" spans="2:3" ht="12.75">
      <c r="B130" s="85">
        <f t="shared" si="1"/>
        <v>0.9084507042253511</v>
      </c>
      <c r="C130" s="81">
        <v>20</v>
      </c>
    </row>
    <row r="131" spans="2:3" ht="12.75">
      <c r="B131" s="85">
        <f t="shared" si="1"/>
        <v>0.9154929577464779</v>
      </c>
      <c r="C131" s="81">
        <v>20</v>
      </c>
    </row>
    <row r="132" spans="2:3" ht="12.75">
      <c r="B132" s="85">
        <f t="shared" si="1"/>
        <v>0.9225352112676046</v>
      </c>
      <c r="C132" s="82">
        <v>15</v>
      </c>
    </row>
    <row r="133" spans="2:3" ht="12.75">
      <c r="B133" s="85">
        <f aca="true" t="shared" si="2" ref="B133:B142">$B$2+B132</f>
        <v>0.9295774647887314</v>
      </c>
      <c r="C133" s="82">
        <v>15</v>
      </c>
    </row>
    <row r="134" spans="2:3" ht="12.75">
      <c r="B134" s="85">
        <f t="shared" si="2"/>
        <v>0.9366197183098581</v>
      </c>
      <c r="C134" s="81">
        <v>15</v>
      </c>
    </row>
    <row r="135" spans="2:3" ht="12.75">
      <c r="B135" s="85">
        <f t="shared" si="2"/>
        <v>0.9436619718309849</v>
      </c>
      <c r="C135" s="81">
        <v>15</v>
      </c>
    </row>
    <row r="136" spans="2:3" ht="12.75">
      <c r="B136" s="85">
        <f t="shared" si="2"/>
        <v>0.9507042253521116</v>
      </c>
      <c r="C136" s="82">
        <v>13</v>
      </c>
    </row>
    <row r="137" spans="2:3" ht="12.75">
      <c r="B137" s="85">
        <f t="shared" si="2"/>
        <v>0.9577464788732384</v>
      </c>
      <c r="C137" s="82">
        <v>10</v>
      </c>
    </row>
    <row r="138" spans="2:3" ht="12.75">
      <c r="B138" s="85">
        <f t="shared" si="2"/>
        <v>0.9647887323943651</v>
      </c>
      <c r="C138" s="82">
        <v>10</v>
      </c>
    </row>
    <row r="139" spans="2:3" ht="12.75">
      <c r="B139" s="85">
        <f t="shared" si="2"/>
        <v>0.9718309859154919</v>
      </c>
      <c r="C139" s="82">
        <v>10</v>
      </c>
    </row>
    <row r="140" spans="2:3" ht="12.75">
      <c r="B140" s="85">
        <f t="shared" si="2"/>
        <v>0.9788732394366186</v>
      </c>
      <c r="C140" s="82">
        <v>10</v>
      </c>
    </row>
    <row r="141" spans="2:3" ht="12.75">
      <c r="B141" s="85">
        <f t="shared" si="2"/>
        <v>0.9859154929577454</v>
      </c>
      <c r="C141" s="81">
        <v>10</v>
      </c>
    </row>
    <row r="142" spans="2:3" ht="12.75">
      <c r="B142" s="85">
        <f t="shared" si="2"/>
        <v>0.9929577464788721</v>
      </c>
      <c r="C142" s="81">
        <v>0</v>
      </c>
    </row>
    <row r="143" ht="12.75">
      <c r="C143" s="84"/>
    </row>
    <row r="144" spans="2:4" ht="12.75">
      <c r="B144" s="85">
        <v>0</v>
      </c>
      <c r="D144">
        <v>40</v>
      </c>
    </row>
    <row r="145" spans="2:4" ht="12.75">
      <c r="B145" s="85">
        <v>1</v>
      </c>
      <c r="D145">
        <v>40</v>
      </c>
    </row>
    <row r="147" spans="2:4" ht="12.75">
      <c r="B147" s="85">
        <v>0</v>
      </c>
      <c r="D147">
        <v>105</v>
      </c>
    </row>
    <row r="148" spans="2:4" ht="12.75">
      <c r="B148" s="85">
        <v>1</v>
      </c>
      <c r="D148">
        <v>105</v>
      </c>
    </row>
    <row r="150" spans="2:4" ht="12.75">
      <c r="B150" s="85">
        <v>0</v>
      </c>
      <c r="D150">
        <v>130</v>
      </c>
    </row>
    <row r="151" spans="2:4" ht="12.75">
      <c r="B151" s="85">
        <v>1</v>
      </c>
      <c r="D151">
        <v>130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Weber</dc:creator>
  <cp:keywords/>
  <dc:description/>
  <cp:lastModifiedBy>Bob</cp:lastModifiedBy>
  <dcterms:created xsi:type="dcterms:W3CDTF">2002-12-06T20:46:03Z</dcterms:created>
  <dcterms:modified xsi:type="dcterms:W3CDTF">2016-12-03T19:32:13Z</dcterms:modified>
  <cp:category/>
  <cp:version/>
  <cp:contentType/>
  <cp:contentStatus/>
</cp:coreProperties>
</file>