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6275" windowHeight="6975"/>
  </bookViews>
  <sheets>
    <sheet name="Sheet1" sheetId="1" r:id="rId1"/>
    <sheet name="Sheet2" sheetId="2" r:id="rId2"/>
    <sheet name="Sheet3" sheetId="3" r:id="rId3"/>
  </sheets>
  <definedNames>
    <definedName name="costH">Sheet1!$B$3</definedName>
    <definedName name="costL">Sheet1!$B$4</definedName>
    <definedName name="demand_priceH">Sheet1!$D$6</definedName>
    <definedName name="demand_priceL">Sheet1!$D$7</definedName>
    <definedName name="Entry">Sheet1!$B$2</definedName>
    <definedName name="priceH">Sheet1!$B$6</definedName>
    <definedName name="priceL">Sheet1!$B$7</definedName>
    <definedName name="Prob_costH">Sheet1!$D$3</definedName>
    <definedName name="Prob_costL">Sheet1!$D$4</definedName>
  </definedNames>
  <calcPr calcId="145621"/>
</workbook>
</file>

<file path=xl/calcChain.xml><?xml version="1.0" encoding="utf-8"?>
<calcChain xmlns="http://schemas.openxmlformats.org/spreadsheetml/2006/main">
  <c r="M62" i="1" l="1"/>
  <c r="K62" i="1"/>
  <c r="M61" i="1"/>
  <c r="L61" i="1"/>
  <c r="M60" i="1"/>
  <c r="K60" i="1"/>
  <c r="M59" i="1"/>
  <c r="L59" i="1"/>
  <c r="L47" i="1"/>
  <c r="J47" i="1"/>
  <c r="K46" i="1"/>
  <c r="J46" i="1"/>
  <c r="L45" i="1"/>
  <c r="J45" i="1"/>
  <c r="K44" i="1"/>
  <c r="J44" i="1"/>
  <c r="K29" i="1"/>
  <c r="L32" i="1"/>
  <c r="J32" i="1"/>
  <c r="K31" i="1"/>
  <c r="J31" i="1"/>
  <c r="L30" i="1"/>
  <c r="J30" i="1"/>
  <c r="J29" i="1"/>
  <c r="F32" i="1"/>
  <c r="D32" i="1"/>
  <c r="G61" i="1"/>
  <c r="M15" i="1" s="1"/>
  <c r="F31" i="1"/>
  <c r="D31" i="1"/>
  <c r="E30" i="1"/>
  <c r="D30" i="1"/>
  <c r="G59" i="1"/>
  <c r="M13" i="1" s="1"/>
  <c r="E29" i="1"/>
  <c r="D29" i="1"/>
  <c r="G62" i="1"/>
  <c r="E62" i="1"/>
  <c r="E61" i="1"/>
  <c r="G60" i="1"/>
  <c r="F60" i="1"/>
  <c r="F59" i="1"/>
  <c r="F47" i="1"/>
  <c r="F62" i="1" s="1"/>
  <c r="D47" i="1"/>
  <c r="F46" i="1"/>
  <c r="D46" i="1"/>
  <c r="E45" i="1"/>
  <c r="D45" i="1"/>
  <c r="E44" i="1"/>
  <c r="D44" i="1"/>
  <c r="M40" i="1"/>
  <c r="L40" i="1"/>
  <c r="K40" i="1"/>
  <c r="J40" i="1"/>
  <c r="M41" i="1"/>
  <c r="L41" i="1"/>
  <c r="K41" i="1"/>
  <c r="J41" i="1"/>
  <c r="M39" i="1"/>
  <c r="L39" i="1"/>
  <c r="K39" i="1"/>
  <c r="J39" i="1"/>
  <c r="M38" i="1"/>
  <c r="L38" i="1"/>
  <c r="K38" i="1"/>
  <c r="J38" i="1"/>
  <c r="M24" i="1"/>
  <c r="M54" i="1" s="1"/>
  <c r="L24" i="1"/>
  <c r="K24" i="1"/>
  <c r="J24" i="1"/>
  <c r="J54" i="1" s="1"/>
  <c r="J26" i="1"/>
  <c r="K26" i="1"/>
  <c r="L26" i="1"/>
  <c r="M26" i="1"/>
  <c r="M25" i="1"/>
  <c r="M55" i="1" s="1"/>
  <c r="L25" i="1"/>
  <c r="L55" i="1" s="1"/>
  <c r="K25" i="1"/>
  <c r="J25" i="1"/>
  <c r="J55" i="1" s="1"/>
  <c r="G41" i="1"/>
  <c r="G40" i="1"/>
  <c r="E41" i="1"/>
  <c r="E40" i="1"/>
  <c r="F41" i="1"/>
  <c r="F40" i="1"/>
  <c r="D40" i="1"/>
  <c r="D41" i="1"/>
  <c r="G39" i="1"/>
  <c r="F39" i="1"/>
  <c r="G38" i="1"/>
  <c r="F38" i="1"/>
  <c r="E39" i="1"/>
  <c r="E38" i="1"/>
  <c r="D39" i="1"/>
  <c r="D38" i="1"/>
  <c r="M23" i="1"/>
  <c r="M53" i="1" s="1"/>
  <c r="L23" i="1"/>
  <c r="L53" i="1" s="1"/>
  <c r="K23" i="1"/>
  <c r="J23" i="1"/>
  <c r="J53" i="1" s="1"/>
  <c r="G26" i="1"/>
  <c r="F26" i="1"/>
  <c r="E26" i="1"/>
  <c r="G25" i="1"/>
  <c r="F25" i="1"/>
  <c r="E25" i="1"/>
  <c r="G24" i="1"/>
  <c r="F24" i="1"/>
  <c r="E24" i="1"/>
  <c r="E54" i="1" s="1"/>
  <c r="G23" i="1"/>
  <c r="F23" i="1"/>
  <c r="E23" i="1"/>
  <c r="D23" i="1"/>
  <c r="D24" i="1"/>
  <c r="D25" i="1"/>
  <c r="D26" i="1"/>
  <c r="K55" i="1" l="1"/>
  <c r="K54" i="1"/>
  <c r="K8" i="1" s="1"/>
  <c r="M16" i="1"/>
  <c r="M14" i="1"/>
  <c r="L60" i="1"/>
  <c r="L14" i="1" s="1"/>
  <c r="L54" i="1"/>
  <c r="F54" i="1"/>
  <c r="E55" i="1"/>
  <c r="L56" i="1"/>
  <c r="E60" i="1"/>
  <c r="K14" i="1" s="1"/>
  <c r="D53" i="1"/>
  <c r="J7" i="1" s="1"/>
  <c r="K53" i="1"/>
  <c r="J62" i="1"/>
  <c r="J59" i="1"/>
  <c r="D61" i="1"/>
  <c r="J61" i="1"/>
  <c r="F56" i="1"/>
  <c r="L10" i="1" s="1"/>
  <c r="K59" i="1"/>
  <c r="K61" i="1"/>
  <c r="K15" i="1" s="1"/>
  <c r="K56" i="1"/>
  <c r="D59" i="1"/>
  <c r="F55" i="1"/>
  <c r="L9" i="1" s="1"/>
  <c r="G54" i="1"/>
  <c r="M8" i="1" s="1"/>
  <c r="E59" i="1"/>
  <c r="E53" i="1"/>
  <c r="G55" i="1"/>
  <c r="M9" i="1" s="1"/>
  <c r="D60" i="1"/>
  <c r="L62" i="1"/>
  <c r="L16" i="1" s="1"/>
  <c r="J56" i="1"/>
  <c r="E56" i="1"/>
  <c r="D54" i="1"/>
  <c r="J8" i="1" s="1"/>
  <c r="D55" i="1"/>
  <c r="J9" i="1" s="1"/>
  <c r="M56" i="1"/>
  <c r="D56" i="1"/>
  <c r="L13" i="1"/>
  <c r="K16" i="1"/>
  <c r="F53" i="1"/>
  <c r="L7" i="1" s="1"/>
  <c r="G53" i="1"/>
  <c r="M7" i="1" s="1"/>
  <c r="G56" i="1"/>
  <c r="J60" i="1"/>
  <c r="F61" i="1"/>
  <c r="L15" i="1" s="1"/>
  <c r="D62" i="1"/>
  <c r="K9" i="1" l="1"/>
  <c r="L8" i="1"/>
  <c r="M10" i="1"/>
  <c r="J16" i="1"/>
  <c r="K7" i="1"/>
  <c r="J13" i="1"/>
  <c r="J15" i="1"/>
  <c r="J14" i="1"/>
  <c r="K13" i="1"/>
  <c r="J10" i="1"/>
  <c r="K10" i="1"/>
</calcChain>
</file>

<file path=xl/sharedStrings.xml><?xml version="1.0" encoding="utf-8"?>
<sst xmlns="http://schemas.openxmlformats.org/spreadsheetml/2006/main" count="151" uniqueCount="28">
  <si>
    <t>Hayden's payoffs</t>
  </si>
  <si>
    <t>hIlI</t>
  </si>
  <si>
    <t>hIlO</t>
  </si>
  <si>
    <t>hOlI</t>
  </si>
  <si>
    <t>hOlO</t>
  </si>
  <si>
    <t>HhLh</t>
  </si>
  <si>
    <t>HhLl</t>
  </si>
  <si>
    <t>HlLh</t>
  </si>
  <si>
    <t>HlLl</t>
  </si>
  <si>
    <t>National's payoffs</t>
  </si>
  <si>
    <t>unit cost</t>
  </si>
  <si>
    <t>high cost</t>
  </si>
  <si>
    <t>first round</t>
  </si>
  <si>
    <t>costH</t>
  </si>
  <si>
    <t>costL</t>
  </si>
  <si>
    <t>priceH</t>
  </si>
  <si>
    <t>priceL</t>
  </si>
  <si>
    <t>Prob_costH</t>
  </si>
  <si>
    <t>Prob_costL</t>
  </si>
  <si>
    <t>demand_priceH</t>
  </si>
  <si>
    <t>demand_priceL</t>
  </si>
  <si>
    <t>second round</t>
  </si>
  <si>
    <t>low cost</t>
  </si>
  <si>
    <t>Entry</t>
  </si>
  <si>
    <t>both rounds</t>
  </si>
  <si>
    <t>expected payoffs</t>
  </si>
  <si>
    <t>unit price</t>
  </si>
  <si>
    <t>Haydon vs. 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</si>
</sst>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8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6" fontId="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6" fontId="1" fillId="0" borderId="0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0" xfId="0" applyFill="1" applyBorder="1"/>
    <xf numFmtId="0" fontId="0" fillId="2" borderId="2" xfId="0" applyFill="1" applyBorder="1"/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6" fontId="1" fillId="2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0" fillId="2" borderId="8" xfId="0" applyFill="1" applyBorder="1"/>
    <xf numFmtId="0" fontId="0" fillId="2" borderId="1" xfId="0" applyFill="1" applyBorder="1"/>
    <xf numFmtId="0" fontId="0" fillId="2" borderId="3" xfId="0" applyFill="1" applyBorder="1"/>
    <xf numFmtId="0" fontId="0" fillId="0" borderId="0" xfId="0" applyAlignment="1">
      <alignment horizontal="right"/>
    </xf>
    <xf numFmtId="168" fontId="0" fillId="0" borderId="0" xfId="0" applyNumberFormat="1"/>
    <xf numFmtId="6" fontId="0" fillId="0" borderId="0" xfId="0" applyNumberFormat="1" applyAlignment="1"/>
    <xf numFmtId="9" fontId="0" fillId="0" borderId="0" xfId="0" applyNumberFormat="1"/>
    <xf numFmtId="3" fontId="0" fillId="0" borderId="0" xfId="0" applyNumberFormat="1"/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2"/>
  <sheetViews>
    <sheetView tabSelected="1" workbookViewId="0"/>
  </sheetViews>
  <sheetFormatPr defaultRowHeight="15" x14ac:dyDescent="0.25"/>
  <cols>
    <col min="1" max="13" width="11.7109375" customWidth="1"/>
    <col min="14" max="23" width="12.7109375" customWidth="1"/>
  </cols>
  <sheetData>
    <row r="2" spans="1:14" ht="15.75" thickBot="1" x14ac:dyDescent="0.3">
      <c r="B2" s="25">
        <v>380000</v>
      </c>
      <c r="C2" t="s">
        <v>23</v>
      </c>
    </row>
    <row r="3" spans="1:14" x14ac:dyDescent="0.25">
      <c r="A3" s="23" t="s">
        <v>10</v>
      </c>
      <c r="B3" s="24">
        <v>200</v>
      </c>
      <c r="C3" t="s">
        <v>13</v>
      </c>
      <c r="D3" s="26">
        <v>0.5</v>
      </c>
      <c r="E3" t="s">
        <v>17</v>
      </c>
      <c r="H3" s="9"/>
      <c r="I3" s="10"/>
      <c r="J3" s="29" t="s">
        <v>27</v>
      </c>
      <c r="K3" s="10"/>
      <c r="L3" s="10"/>
      <c r="M3" s="10"/>
      <c r="N3" s="11"/>
    </row>
    <row r="4" spans="1:14" x14ac:dyDescent="0.25">
      <c r="A4" s="23"/>
      <c r="B4" s="24">
        <v>100</v>
      </c>
      <c r="C4" t="s">
        <v>14</v>
      </c>
      <c r="D4" s="26">
        <v>0.5</v>
      </c>
      <c r="E4" t="s">
        <v>18</v>
      </c>
      <c r="H4" s="12"/>
      <c r="I4" s="13"/>
      <c r="J4" s="28" t="s">
        <v>25</v>
      </c>
      <c r="K4" s="13"/>
      <c r="L4" s="13"/>
      <c r="M4" s="13"/>
      <c r="N4" s="14"/>
    </row>
    <row r="5" spans="1:14" x14ac:dyDescent="0.25">
      <c r="H5" s="12"/>
      <c r="I5" s="13"/>
      <c r="J5" s="13"/>
      <c r="K5" s="13"/>
      <c r="L5" s="13"/>
      <c r="M5" s="13"/>
      <c r="N5" s="14"/>
    </row>
    <row r="6" spans="1:14" ht="30.75" thickBot="1" x14ac:dyDescent="0.3">
      <c r="A6" s="23" t="s">
        <v>26</v>
      </c>
      <c r="B6" s="24">
        <v>500</v>
      </c>
      <c r="C6" t="s">
        <v>15</v>
      </c>
      <c r="D6" s="27">
        <v>2000</v>
      </c>
      <c r="E6" t="s">
        <v>19</v>
      </c>
      <c r="H6" s="12"/>
      <c r="I6" s="15" t="s">
        <v>0</v>
      </c>
      <c r="J6" s="16" t="s">
        <v>1</v>
      </c>
      <c r="K6" s="16" t="s">
        <v>2</v>
      </c>
      <c r="L6" s="16" t="s">
        <v>3</v>
      </c>
      <c r="M6" s="16" t="s">
        <v>4</v>
      </c>
      <c r="N6" s="14"/>
    </row>
    <row r="7" spans="1:14" ht="15.75" thickBot="1" x14ac:dyDescent="0.3">
      <c r="B7" s="24">
        <v>300</v>
      </c>
      <c r="C7" t="s">
        <v>16</v>
      </c>
      <c r="D7" s="27">
        <v>5000</v>
      </c>
      <c r="E7" t="s">
        <v>20</v>
      </c>
      <c r="H7" s="12"/>
      <c r="I7" s="17" t="s">
        <v>5</v>
      </c>
      <c r="J7" s="18">
        <f>Prob_costH*D53+Prob_costL*J53</f>
        <v>1100000</v>
      </c>
      <c r="K7" s="18">
        <f>Prob_costH*E53+Prob_costL*K53</f>
        <v>1100000</v>
      </c>
      <c r="L7" s="18">
        <f>Prob_costH*F53+Prob_costL*L53</f>
        <v>1500000</v>
      </c>
      <c r="M7" s="18">
        <f>Prob_costH*G53+Prob_costL*M53</f>
        <v>1500000</v>
      </c>
      <c r="N7" s="14"/>
    </row>
    <row r="8" spans="1:14" ht="15.75" thickBot="1" x14ac:dyDescent="0.3">
      <c r="H8" s="12"/>
      <c r="I8" s="17" t="s">
        <v>6</v>
      </c>
      <c r="J8" s="18">
        <f>Prob_costH*D54+Prob_costL*J54</f>
        <v>1200000</v>
      </c>
      <c r="K8" s="18">
        <f>Prob_costH*E54+Prob_costL*K54</f>
        <v>1450000</v>
      </c>
      <c r="L8" s="18">
        <f>Prob_costH*F54+Prob_costL*L54</f>
        <v>1350000</v>
      </c>
      <c r="M8" s="18">
        <f>Prob_costH*G54+Prob_costL*M54</f>
        <v>1600000</v>
      </c>
      <c r="N8" s="14"/>
    </row>
    <row r="9" spans="1:14" ht="15.75" thickBot="1" x14ac:dyDescent="0.3">
      <c r="H9" s="12"/>
      <c r="I9" s="17" t="s">
        <v>7</v>
      </c>
      <c r="J9" s="18">
        <f>Prob_costH*D55+Prob_costL*J55</f>
        <v>1050000</v>
      </c>
      <c r="K9" s="18">
        <f>Prob_costH*E55+Prob_costL*K55</f>
        <v>1200000</v>
      </c>
      <c r="L9" s="18">
        <f>Prob_costH*F55+Prob_costL*L55</f>
        <v>1300000</v>
      </c>
      <c r="M9" s="18">
        <f>Prob_costH*G55+Prob_costL*M55</f>
        <v>1450000</v>
      </c>
      <c r="N9" s="14"/>
    </row>
    <row r="10" spans="1:14" ht="15.75" thickBot="1" x14ac:dyDescent="0.3">
      <c r="H10" s="12"/>
      <c r="I10" s="17" t="s">
        <v>8</v>
      </c>
      <c r="J10" s="18">
        <f>Prob_costH*D56+Prob_costL*J56</f>
        <v>1150000</v>
      </c>
      <c r="K10" s="18">
        <f>Prob_costH*E56+Prob_costL*K56</f>
        <v>1550000</v>
      </c>
      <c r="L10" s="18">
        <f>Prob_costH*F56+Prob_costL*L56</f>
        <v>1150000</v>
      </c>
      <c r="M10" s="18">
        <f>Prob_costH*G56+Prob_costL*M56</f>
        <v>1550000</v>
      </c>
      <c r="N10" s="14"/>
    </row>
    <row r="11" spans="1:14" ht="13.5" customHeight="1" x14ac:dyDescent="0.25">
      <c r="H11" s="12"/>
      <c r="I11" s="19"/>
      <c r="J11" s="13"/>
      <c r="K11" s="13"/>
      <c r="L11" s="13"/>
      <c r="M11" s="13"/>
      <c r="N11" s="14"/>
    </row>
    <row r="12" spans="1:14" ht="30.75" thickBot="1" x14ac:dyDescent="0.3">
      <c r="H12" s="12"/>
      <c r="I12" s="15" t="s">
        <v>9</v>
      </c>
      <c r="J12" s="16" t="s">
        <v>1</v>
      </c>
      <c r="K12" s="16" t="s">
        <v>2</v>
      </c>
      <c r="L12" s="16" t="s">
        <v>3</v>
      </c>
      <c r="M12" s="16" t="s">
        <v>4</v>
      </c>
      <c r="N12" s="14"/>
    </row>
    <row r="13" spans="1:14" ht="15.75" thickBot="1" x14ac:dyDescent="0.3">
      <c r="H13" s="12"/>
      <c r="I13" s="17" t="s">
        <v>5</v>
      </c>
      <c r="J13" s="18">
        <f>Prob_costH*D59+Prob_costL*J59</f>
        <v>20000</v>
      </c>
      <c r="K13" s="18">
        <f>Prob_costH*E59+Prob_costL*K59</f>
        <v>20000</v>
      </c>
      <c r="L13" s="18">
        <f>Prob_costH*F59+Prob_costL*L59</f>
        <v>0</v>
      </c>
      <c r="M13" s="18">
        <f>Prob_costH*G59+Prob_costL*M59</f>
        <v>0</v>
      </c>
      <c r="N13" s="14"/>
    </row>
    <row r="14" spans="1:14" ht="15.75" thickBot="1" x14ac:dyDescent="0.3">
      <c r="H14" s="12"/>
      <c r="I14" s="17" t="s">
        <v>6</v>
      </c>
      <c r="J14" s="18">
        <f>Prob_costH*D60+Prob_costL*J60</f>
        <v>20000</v>
      </c>
      <c r="K14" s="18">
        <f>Prob_costH*E60+Prob_costL*K60</f>
        <v>-40000</v>
      </c>
      <c r="L14" s="18">
        <f>Prob_costH*F60+Prob_costL*L60</f>
        <v>60000</v>
      </c>
      <c r="M14" s="18">
        <f>Prob_costH*G60+Prob_costL*M60</f>
        <v>0</v>
      </c>
      <c r="N14" s="14"/>
    </row>
    <row r="15" spans="1:14" ht="15.75" thickBot="1" x14ac:dyDescent="0.3">
      <c r="H15" s="12"/>
      <c r="I15" s="17" t="s">
        <v>7</v>
      </c>
      <c r="J15" s="18">
        <f>Prob_costH*D61+Prob_costL*J61</f>
        <v>20000</v>
      </c>
      <c r="K15" s="18">
        <f>Prob_costH*E61+Prob_costL*K61</f>
        <v>60000</v>
      </c>
      <c r="L15" s="18">
        <f>Prob_costH*F61+Prob_costL*L61</f>
        <v>-40000</v>
      </c>
      <c r="M15" s="18">
        <f>Prob_costH*G61+Prob_costL*M61</f>
        <v>0</v>
      </c>
      <c r="N15" s="14"/>
    </row>
    <row r="16" spans="1:14" ht="15.75" thickBot="1" x14ac:dyDescent="0.3">
      <c r="H16" s="12"/>
      <c r="I16" s="17" t="s">
        <v>8</v>
      </c>
      <c r="J16" s="18">
        <f>Prob_costH*D62+Prob_costL*J62</f>
        <v>20000</v>
      </c>
      <c r="K16" s="18">
        <f>Prob_costH*E62+Prob_costL*K62</f>
        <v>0</v>
      </c>
      <c r="L16" s="18">
        <f>Prob_costH*F62+Prob_costL*L62</f>
        <v>20000</v>
      </c>
      <c r="M16" s="18">
        <f>Prob_costH*G62+Prob_costL*M62</f>
        <v>0</v>
      </c>
      <c r="N16" s="14"/>
    </row>
    <row r="17" spans="3:14" ht="15.75" thickBot="1" x14ac:dyDescent="0.3">
      <c r="H17" s="20"/>
      <c r="I17" s="21"/>
      <c r="J17" s="21"/>
      <c r="K17" s="21"/>
      <c r="L17" s="21"/>
      <c r="M17" s="21"/>
      <c r="N17" s="22"/>
    </row>
    <row r="19" spans="3:14" x14ac:dyDescent="0.25">
      <c r="D19" t="s">
        <v>11</v>
      </c>
      <c r="J19" t="s">
        <v>22</v>
      </c>
    </row>
    <row r="20" spans="3:14" x14ac:dyDescent="0.25">
      <c r="D20" t="s">
        <v>12</v>
      </c>
      <c r="J20" t="s">
        <v>12</v>
      </c>
    </row>
    <row r="22" spans="3:14" ht="30.75" thickBot="1" x14ac:dyDescent="0.3">
      <c r="C22" s="1" t="s">
        <v>0</v>
      </c>
      <c r="D22" s="2" t="s">
        <v>1</v>
      </c>
      <c r="E22" s="2" t="s">
        <v>2</v>
      </c>
      <c r="F22" s="2" t="s">
        <v>3</v>
      </c>
      <c r="G22" s="2" t="s">
        <v>4</v>
      </c>
      <c r="I22" s="1" t="s">
        <v>0</v>
      </c>
      <c r="J22" s="2" t="s">
        <v>1</v>
      </c>
      <c r="K22" s="2" t="s">
        <v>2</v>
      </c>
      <c r="L22" s="2" t="s">
        <v>3</v>
      </c>
      <c r="M22" s="2" t="s">
        <v>4</v>
      </c>
    </row>
    <row r="23" spans="3:14" ht="15.75" thickBot="1" x14ac:dyDescent="0.3">
      <c r="C23" s="3" t="s">
        <v>5</v>
      </c>
      <c r="D23" s="4">
        <f>demand_priceH*(priceH-costH)</f>
        <v>600000</v>
      </c>
      <c r="E23" s="4">
        <f>demand_priceH*(priceH-costH)</f>
        <v>600000</v>
      </c>
      <c r="F23" s="4">
        <f>demand_priceH*(priceH-costH)</f>
        <v>600000</v>
      </c>
      <c r="G23" s="4">
        <f>demand_priceH*(priceH-costH)</f>
        <v>600000</v>
      </c>
      <c r="I23" s="3" t="s">
        <v>5</v>
      </c>
      <c r="J23" s="4">
        <f>demand_priceH*(priceH-costL)</f>
        <v>800000</v>
      </c>
      <c r="K23" s="4">
        <f>demand_priceH*(priceH-costL)</f>
        <v>800000</v>
      </c>
      <c r="L23" s="4">
        <f>demand_priceH*(priceH-costL)</f>
        <v>800000</v>
      </c>
      <c r="M23" s="4">
        <f>demand_priceH*(priceH-costL)</f>
        <v>800000</v>
      </c>
    </row>
    <row r="24" spans="3:14" ht="15.75" thickBot="1" x14ac:dyDescent="0.3">
      <c r="C24" s="3" t="s">
        <v>6</v>
      </c>
      <c r="D24" s="4">
        <f>demand_priceH*(priceH-costH)</f>
        <v>600000</v>
      </c>
      <c r="E24" s="4">
        <f>demand_priceH*(priceH-costH)</f>
        <v>600000</v>
      </c>
      <c r="F24" s="4">
        <f>demand_priceH*(priceH-costH)</f>
        <v>600000</v>
      </c>
      <c r="G24" s="4">
        <f>demand_priceH*(priceH-costH)</f>
        <v>600000</v>
      </c>
      <c r="I24" s="3" t="s">
        <v>6</v>
      </c>
      <c r="J24" s="4">
        <f>demand_priceL*(priceL-costL)</f>
        <v>1000000</v>
      </c>
      <c r="K24" s="4">
        <f>demand_priceL*(priceL-costL)</f>
        <v>1000000</v>
      </c>
      <c r="L24" s="4">
        <f>demand_priceL*(priceL-costL)</f>
        <v>1000000</v>
      </c>
      <c r="M24" s="4">
        <f>demand_priceL*(priceL-costL)</f>
        <v>1000000</v>
      </c>
    </row>
    <row r="25" spans="3:14" ht="15.75" thickBot="1" x14ac:dyDescent="0.3">
      <c r="C25" s="3" t="s">
        <v>7</v>
      </c>
      <c r="D25" s="4">
        <f>demand_priceL*(priceL-costH)</f>
        <v>500000</v>
      </c>
      <c r="E25" s="4">
        <f>demand_priceL*(priceL-costH)</f>
        <v>500000</v>
      </c>
      <c r="F25" s="4">
        <f>demand_priceL*(priceL-costH)</f>
        <v>500000</v>
      </c>
      <c r="G25" s="4">
        <f>demand_priceL*(priceL-costH)</f>
        <v>500000</v>
      </c>
      <c r="I25" s="3" t="s">
        <v>7</v>
      </c>
      <c r="J25" s="4">
        <f>demand_priceH*(priceH-costL)</f>
        <v>800000</v>
      </c>
      <c r="K25" s="4">
        <f>demand_priceH*(priceH-costL)</f>
        <v>800000</v>
      </c>
      <c r="L25" s="4">
        <f>demand_priceH*(priceH-costL)</f>
        <v>800000</v>
      </c>
      <c r="M25" s="4">
        <f>demand_priceH*(priceH-costL)</f>
        <v>800000</v>
      </c>
    </row>
    <row r="26" spans="3:14" ht="15.75" thickBot="1" x14ac:dyDescent="0.3">
      <c r="C26" s="3" t="s">
        <v>8</v>
      </c>
      <c r="D26" s="4">
        <f>demand_priceL*(priceL-costH)</f>
        <v>500000</v>
      </c>
      <c r="E26" s="4">
        <f>demand_priceL*(priceL-costH)</f>
        <v>500000</v>
      </c>
      <c r="F26" s="4">
        <f>demand_priceL*(priceL-costH)</f>
        <v>500000</v>
      </c>
      <c r="G26" s="4">
        <f>demand_priceL*(priceL-costH)</f>
        <v>500000</v>
      </c>
      <c r="I26" s="3" t="s">
        <v>8</v>
      </c>
      <c r="J26" s="4">
        <f>demand_priceL*(priceL-costL)</f>
        <v>1000000</v>
      </c>
      <c r="K26" s="4">
        <f>demand_priceL*(priceL-costL)</f>
        <v>1000000</v>
      </c>
      <c r="L26" s="4">
        <f>demand_priceL*(priceL-costL)</f>
        <v>1000000</v>
      </c>
      <c r="M26" s="4">
        <f>demand_priceL*(priceL-costL)</f>
        <v>1000000</v>
      </c>
    </row>
    <row r="27" spans="3:14" x14ac:dyDescent="0.25">
      <c r="C27" s="5"/>
      <c r="D27" s="6"/>
      <c r="E27" s="6"/>
      <c r="F27" s="6"/>
      <c r="G27" s="6"/>
      <c r="I27" s="5"/>
      <c r="J27" s="6"/>
      <c r="K27" s="6"/>
      <c r="L27" s="6"/>
      <c r="M27" s="6"/>
    </row>
    <row r="28" spans="3:14" ht="30.75" thickBot="1" x14ac:dyDescent="0.3">
      <c r="C28" s="1" t="s">
        <v>9</v>
      </c>
      <c r="D28" s="2" t="s">
        <v>1</v>
      </c>
      <c r="E28" s="2" t="s">
        <v>2</v>
      </c>
      <c r="F28" s="2" t="s">
        <v>3</v>
      </c>
      <c r="G28" s="2" t="s">
        <v>4</v>
      </c>
      <c r="I28" s="1" t="s">
        <v>9</v>
      </c>
      <c r="J28" s="2" t="s">
        <v>1</v>
      </c>
      <c r="K28" s="2" t="s">
        <v>2</v>
      </c>
      <c r="L28" s="2" t="s">
        <v>3</v>
      </c>
      <c r="M28" s="2" t="s">
        <v>4</v>
      </c>
    </row>
    <row r="29" spans="3:14" ht="15.75" thickBot="1" x14ac:dyDescent="0.3">
      <c r="C29" s="3" t="s">
        <v>5</v>
      </c>
      <c r="D29" s="4">
        <f>-Entry</f>
        <v>-380000</v>
      </c>
      <c r="E29" s="4">
        <f>-Entry</f>
        <v>-380000</v>
      </c>
      <c r="F29" s="4">
        <v>0</v>
      </c>
      <c r="G29" s="4">
        <v>0</v>
      </c>
      <c r="I29" s="3" t="s">
        <v>5</v>
      </c>
      <c r="J29" s="4">
        <f>-Entry</f>
        <v>-380000</v>
      </c>
      <c r="K29" s="4">
        <f>-Entry</f>
        <v>-380000</v>
      </c>
      <c r="L29" s="4">
        <v>0</v>
      </c>
      <c r="M29" s="4">
        <v>0</v>
      </c>
    </row>
    <row r="30" spans="3:14" ht="15.75" thickBot="1" x14ac:dyDescent="0.3">
      <c r="C30" s="3" t="s">
        <v>6</v>
      </c>
      <c r="D30" s="4">
        <f>-Entry</f>
        <v>-380000</v>
      </c>
      <c r="E30" s="4">
        <f>-Entry</f>
        <v>-380000</v>
      </c>
      <c r="F30" s="4">
        <v>0</v>
      </c>
      <c r="G30" s="4">
        <v>0</v>
      </c>
      <c r="I30" s="3" t="s">
        <v>6</v>
      </c>
      <c r="J30" s="4">
        <f>-Entry</f>
        <v>-380000</v>
      </c>
      <c r="K30" s="4">
        <v>0</v>
      </c>
      <c r="L30" s="4">
        <f>-Entry</f>
        <v>-380000</v>
      </c>
      <c r="M30" s="4">
        <v>0</v>
      </c>
    </row>
    <row r="31" spans="3:14" ht="15.75" thickBot="1" x14ac:dyDescent="0.3">
      <c r="C31" s="3" t="s">
        <v>7</v>
      </c>
      <c r="D31" s="4">
        <f>-Entry</f>
        <v>-380000</v>
      </c>
      <c r="E31" s="4">
        <v>0</v>
      </c>
      <c r="F31" s="4">
        <f>-Entry</f>
        <v>-380000</v>
      </c>
      <c r="G31" s="4">
        <v>0</v>
      </c>
      <c r="I31" s="3" t="s">
        <v>7</v>
      </c>
      <c r="J31" s="4">
        <f>-Entry</f>
        <v>-380000</v>
      </c>
      <c r="K31" s="4">
        <f>-Entry</f>
        <v>-380000</v>
      </c>
      <c r="L31" s="4">
        <v>0</v>
      </c>
      <c r="M31" s="4">
        <v>0</v>
      </c>
    </row>
    <row r="32" spans="3:14" ht="15.75" thickBot="1" x14ac:dyDescent="0.3">
      <c r="C32" s="3" t="s">
        <v>8</v>
      </c>
      <c r="D32" s="4">
        <f>-Entry</f>
        <v>-380000</v>
      </c>
      <c r="E32" s="4">
        <v>0</v>
      </c>
      <c r="F32" s="4">
        <f>-Entry</f>
        <v>-380000</v>
      </c>
      <c r="G32" s="4">
        <v>0</v>
      </c>
      <c r="I32" s="3" t="s">
        <v>8</v>
      </c>
      <c r="J32" s="4">
        <f>-Entry</f>
        <v>-380000</v>
      </c>
      <c r="K32" s="4">
        <v>0</v>
      </c>
      <c r="L32" s="4">
        <f>-Entry</f>
        <v>-380000</v>
      </c>
      <c r="M32" s="4">
        <v>0</v>
      </c>
    </row>
    <row r="33" spans="3:13" x14ac:dyDescent="0.25">
      <c r="C33" s="7"/>
      <c r="D33" s="8"/>
      <c r="E33" s="8"/>
      <c r="F33" s="8"/>
      <c r="G33" s="8"/>
      <c r="I33" s="7"/>
      <c r="J33" s="8"/>
      <c r="K33" s="8"/>
      <c r="L33" s="8"/>
      <c r="M33" s="8"/>
    </row>
    <row r="34" spans="3:13" x14ac:dyDescent="0.25">
      <c r="C34" s="7"/>
      <c r="D34" t="s">
        <v>11</v>
      </c>
      <c r="E34" s="8"/>
      <c r="F34" s="8"/>
      <c r="G34" s="8"/>
      <c r="I34" s="7"/>
      <c r="J34" t="s">
        <v>22</v>
      </c>
      <c r="K34" s="8"/>
      <c r="L34" s="8"/>
      <c r="M34" s="8"/>
    </row>
    <row r="35" spans="3:13" x14ac:dyDescent="0.25">
      <c r="C35" s="7"/>
      <c r="D35" t="s">
        <v>21</v>
      </c>
      <c r="E35" s="8"/>
      <c r="F35" s="8"/>
      <c r="G35" s="8"/>
      <c r="I35" s="7"/>
      <c r="J35" t="s">
        <v>21</v>
      </c>
      <c r="K35" s="8"/>
      <c r="L35" s="8"/>
      <c r="M35" s="8"/>
    </row>
    <row r="37" spans="3:13" ht="30.75" thickBot="1" x14ac:dyDescent="0.3">
      <c r="C37" s="1" t="s">
        <v>0</v>
      </c>
      <c r="D37" s="2" t="s">
        <v>1</v>
      </c>
      <c r="E37" s="2" t="s">
        <v>2</v>
      </c>
      <c r="F37" s="2" t="s">
        <v>3</v>
      </c>
      <c r="G37" s="2" t="s">
        <v>4</v>
      </c>
      <c r="I37" s="1" t="s">
        <v>0</v>
      </c>
      <c r="J37" s="2" t="s">
        <v>1</v>
      </c>
      <c r="K37" s="2" t="s">
        <v>2</v>
      </c>
      <c r="L37" s="2" t="s">
        <v>3</v>
      </c>
      <c r="M37" s="2" t="s">
        <v>4</v>
      </c>
    </row>
    <row r="38" spans="3:13" ht="15.75" thickBot="1" x14ac:dyDescent="0.3">
      <c r="C38" s="3" t="s">
        <v>5</v>
      </c>
      <c r="D38" s="4">
        <f>0.5*demand_priceH*(priceH-costH)</f>
        <v>300000</v>
      </c>
      <c r="E38" s="4">
        <f>0.5*demand_priceH*(priceH-costH)</f>
        <v>300000</v>
      </c>
      <c r="F38" s="4">
        <f>demand_priceH*(priceH-costH)</f>
        <v>600000</v>
      </c>
      <c r="G38" s="4">
        <f>demand_priceH*(priceH-costH)</f>
        <v>600000</v>
      </c>
      <c r="I38" s="3" t="s">
        <v>5</v>
      </c>
      <c r="J38" s="4">
        <f>0.5*demand_priceL*(priceL-costL)</f>
        <v>500000</v>
      </c>
      <c r="K38" s="4">
        <f>0.5*demand_priceL*(priceL-costL)</f>
        <v>500000</v>
      </c>
      <c r="L38" s="4">
        <f>demand_priceL*(priceL-costL)</f>
        <v>1000000</v>
      </c>
      <c r="M38" s="4">
        <f>demand_priceL*(priceL-costL)</f>
        <v>1000000</v>
      </c>
    </row>
    <row r="39" spans="3:13" ht="15.75" thickBot="1" x14ac:dyDescent="0.3">
      <c r="C39" s="3" t="s">
        <v>6</v>
      </c>
      <c r="D39" s="4">
        <f>0.5*demand_priceH*(priceH-costH)</f>
        <v>300000</v>
      </c>
      <c r="E39" s="4">
        <f>0.5*demand_priceH*(priceH-costH)</f>
        <v>300000</v>
      </c>
      <c r="F39" s="4">
        <f>demand_priceH*(priceH-costH)</f>
        <v>600000</v>
      </c>
      <c r="G39" s="4">
        <f>demand_priceH*(priceH-costH)</f>
        <v>600000</v>
      </c>
      <c r="I39" s="3" t="s">
        <v>6</v>
      </c>
      <c r="J39" s="4">
        <f>0.5*demand_priceL*(priceL-costL)</f>
        <v>500000</v>
      </c>
      <c r="K39" s="4">
        <f>demand_priceL*(priceL-costL)</f>
        <v>1000000</v>
      </c>
      <c r="L39" s="4">
        <f>0.5*demand_priceL*(priceL-costL)</f>
        <v>500000</v>
      </c>
      <c r="M39" s="4">
        <f>demand_priceL*(priceL-costL)</f>
        <v>1000000</v>
      </c>
    </row>
    <row r="40" spans="3:13" ht="15.75" thickBot="1" x14ac:dyDescent="0.3">
      <c r="C40" s="3" t="s">
        <v>7</v>
      </c>
      <c r="D40" s="4">
        <f>0.5*demand_priceH*(priceH-costH)</f>
        <v>300000</v>
      </c>
      <c r="E40" s="4">
        <f>demand_priceH*(priceH-costH)</f>
        <v>600000</v>
      </c>
      <c r="F40" s="4">
        <f>0.5*demand_priceH*(priceH-costH)</f>
        <v>300000</v>
      </c>
      <c r="G40" s="4">
        <f>demand_priceH*(priceH-costH)</f>
        <v>600000</v>
      </c>
      <c r="I40" s="3" t="s">
        <v>7</v>
      </c>
      <c r="J40" s="4">
        <f>0.5*demand_priceL*(priceL-costL)</f>
        <v>500000</v>
      </c>
      <c r="K40" s="4">
        <f>0.5*demand_priceL*(priceL-costL)</f>
        <v>500000</v>
      </c>
      <c r="L40" s="4">
        <f>demand_priceL*(priceL-costL)</f>
        <v>1000000</v>
      </c>
      <c r="M40" s="4">
        <f>demand_priceL*(priceL-costL)</f>
        <v>1000000</v>
      </c>
    </row>
    <row r="41" spans="3:13" ht="15.75" thickBot="1" x14ac:dyDescent="0.3">
      <c r="C41" s="3" t="s">
        <v>8</v>
      </c>
      <c r="D41" s="4">
        <f>0.5*demand_priceH*(priceH-costH)</f>
        <v>300000</v>
      </c>
      <c r="E41" s="4">
        <f>demand_priceH*(priceH-costH)</f>
        <v>600000</v>
      </c>
      <c r="F41" s="4">
        <f>0.5*demand_priceH*(priceH-costH)</f>
        <v>300000</v>
      </c>
      <c r="G41" s="4">
        <f>demand_priceH*(priceH-costH)</f>
        <v>600000</v>
      </c>
      <c r="I41" s="3" t="s">
        <v>8</v>
      </c>
      <c r="J41" s="4">
        <f>0.5*demand_priceL*(priceL-costL)</f>
        <v>500000</v>
      </c>
      <c r="K41" s="4">
        <f>demand_priceL*(priceL-costL)</f>
        <v>1000000</v>
      </c>
      <c r="L41" s="4">
        <f>0.5*demand_priceL*(priceL-costL)</f>
        <v>500000</v>
      </c>
      <c r="M41" s="4">
        <f>demand_priceL*(priceL-costL)</f>
        <v>1000000</v>
      </c>
    </row>
    <row r="42" spans="3:13" x14ac:dyDescent="0.25">
      <c r="C42" s="5"/>
      <c r="D42" s="6"/>
      <c r="E42" s="6"/>
      <c r="F42" s="6"/>
      <c r="G42" s="6"/>
      <c r="I42" s="5"/>
      <c r="J42" s="6"/>
      <c r="K42" s="6"/>
      <c r="L42" s="6"/>
      <c r="M42" s="6"/>
    </row>
    <row r="43" spans="3:13" ht="30.75" thickBot="1" x14ac:dyDescent="0.3">
      <c r="C43" s="1" t="s">
        <v>9</v>
      </c>
      <c r="D43" s="2" t="s">
        <v>1</v>
      </c>
      <c r="E43" s="2" t="s">
        <v>2</v>
      </c>
      <c r="F43" s="2" t="s">
        <v>3</v>
      </c>
      <c r="G43" s="2" t="s">
        <v>4</v>
      </c>
      <c r="I43" s="1" t="s">
        <v>9</v>
      </c>
      <c r="J43" s="2" t="s">
        <v>1</v>
      </c>
      <c r="K43" s="2" t="s">
        <v>2</v>
      </c>
      <c r="L43" s="2" t="s">
        <v>3</v>
      </c>
      <c r="M43" s="2" t="s">
        <v>4</v>
      </c>
    </row>
    <row r="44" spans="3:13" ht="15.75" thickBot="1" x14ac:dyDescent="0.3">
      <c r="C44" s="3" t="s">
        <v>5</v>
      </c>
      <c r="D44" s="4">
        <f>0.5*demand_priceH*(priceH-costH)</f>
        <v>300000</v>
      </c>
      <c r="E44" s="4">
        <f>0.5*demand_priceH*(priceH-costH)</f>
        <v>300000</v>
      </c>
      <c r="F44" s="4">
        <v>0</v>
      </c>
      <c r="G44" s="4">
        <v>0</v>
      </c>
      <c r="I44" s="3" t="s">
        <v>5</v>
      </c>
      <c r="J44" s="4">
        <f>0.5*demand_priceL*(priceL-costL)</f>
        <v>500000</v>
      </c>
      <c r="K44" s="4">
        <f>0.5*demand_priceL*(priceL-costL)</f>
        <v>500000</v>
      </c>
      <c r="L44" s="4">
        <v>0</v>
      </c>
      <c r="M44" s="4">
        <v>0</v>
      </c>
    </row>
    <row r="45" spans="3:13" ht="15.75" thickBot="1" x14ac:dyDescent="0.3">
      <c r="C45" s="3" t="s">
        <v>6</v>
      </c>
      <c r="D45" s="4">
        <f>0.5*demand_priceH*(priceH-costH)</f>
        <v>300000</v>
      </c>
      <c r="E45" s="4">
        <f>0.5*demand_priceH*(priceH-costH)</f>
        <v>300000</v>
      </c>
      <c r="F45" s="4">
        <v>0</v>
      </c>
      <c r="G45" s="4">
        <v>0</v>
      </c>
      <c r="I45" s="3" t="s">
        <v>6</v>
      </c>
      <c r="J45" s="4">
        <f>0.5*demand_priceL*(priceL-costL)</f>
        <v>500000</v>
      </c>
      <c r="K45" s="4">
        <v>0</v>
      </c>
      <c r="L45" s="4">
        <f>0.5*demand_priceL*(priceL-costL)</f>
        <v>500000</v>
      </c>
      <c r="M45" s="4">
        <v>0</v>
      </c>
    </row>
    <row r="46" spans="3:13" ht="15.75" thickBot="1" x14ac:dyDescent="0.3">
      <c r="C46" s="3" t="s">
        <v>7</v>
      </c>
      <c r="D46" s="4">
        <f>0.5*demand_priceH*(priceH-costH)</f>
        <v>300000</v>
      </c>
      <c r="E46" s="4">
        <v>0</v>
      </c>
      <c r="F46" s="4">
        <f>0.5*demand_priceH*(priceH-costH)</f>
        <v>300000</v>
      </c>
      <c r="G46" s="4">
        <v>0</v>
      </c>
      <c r="I46" s="3" t="s">
        <v>7</v>
      </c>
      <c r="J46" s="4">
        <f>0.5*demand_priceL*(priceL-costL)</f>
        <v>500000</v>
      </c>
      <c r="K46" s="4">
        <f>0.5*demand_priceL*(priceL-costL)</f>
        <v>500000</v>
      </c>
      <c r="L46" s="4">
        <v>0</v>
      </c>
      <c r="M46" s="4">
        <v>0</v>
      </c>
    </row>
    <row r="47" spans="3:13" ht="15.75" thickBot="1" x14ac:dyDescent="0.3">
      <c r="C47" s="3" t="s">
        <v>8</v>
      </c>
      <c r="D47" s="4">
        <f>0.5*demand_priceH*(priceH-costH)</f>
        <v>300000</v>
      </c>
      <c r="E47" s="4">
        <v>0</v>
      </c>
      <c r="F47" s="4">
        <f>0.5*demand_priceH*(priceH-costH)</f>
        <v>300000</v>
      </c>
      <c r="G47" s="4">
        <v>0</v>
      </c>
      <c r="I47" s="3" t="s">
        <v>8</v>
      </c>
      <c r="J47" s="4">
        <f>0.5*demand_priceL*(priceL-costL)</f>
        <v>500000</v>
      </c>
      <c r="K47" s="4">
        <v>0</v>
      </c>
      <c r="L47" s="4">
        <f>0.5*demand_priceL*(priceL-costL)</f>
        <v>500000</v>
      </c>
      <c r="M47" s="4">
        <v>0</v>
      </c>
    </row>
    <row r="49" spans="3:13" x14ac:dyDescent="0.25">
      <c r="D49" t="s">
        <v>11</v>
      </c>
      <c r="E49" s="8"/>
      <c r="F49" s="8"/>
      <c r="G49" s="8"/>
      <c r="I49" s="7"/>
      <c r="J49" t="s">
        <v>22</v>
      </c>
    </row>
    <row r="50" spans="3:13" x14ac:dyDescent="0.25">
      <c r="D50" t="s">
        <v>24</v>
      </c>
      <c r="E50" s="8"/>
      <c r="F50" s="8"/>
      <c r="G50" s="8"/>
      <c r="I50" s="7"/>
      <c r="J50" t="s">
        <v>24</v>
      </c>
    </row>
    <row r="52" spans="3:13" ht="30.75" thickBot="1" x14ac:dyDescent="0.3">
      <c r="C52" s="1" t="s">
        <v>0</v>
      </c>
      <c r="D52" s="2" t="s">
        <v>1</v>
      </c>
      <c r="E52" s="2" t="s">
        <v>2</v>
      </c>
      <c r="F52" s="2" t="s">
        <v>3</v>
      </c>
      <c r="G52" s="2" t="s">
        <v>4</v>
      </c>
      <c r="I52" s="1" t="s">
        <v>0</v>
      </c>
      <c r="J52" s="2" t="s">
        <v>1</v>
      </c>
      <c r="K52" s="2" t="s">
        <v>2</v>
      </c>
      <c r="L52" s="2" t="s">
        <v>3</v>
      </c>
      <c r="M52" s="2" t="s">
        <v>4</v>
      </c>
    </row>
    <row r="53" spans="3:13" ht="15.75" thickBot="1" x14ac:dyDescent="0.3">
      <c r="C53" s="3" t="s">
        <v>5</v>
      </c>
      <c r="D53" s="4">
        <f>D23+D38</f>
        <v>900000</v>
      </c>
      <c r="E53" s="4">
        <f t="shared" ref="E53:G53" si="0">E23+E38</f>
        <v>900000</v>
      </c>
      <c r="F53" s="4">
        <f t="shared" si="0"/>
        <v>1200000</v>
      </c>
      <c r="G53" s="4">
        <f t="shared" si="0"/>
        <v>1200000</v>
      </c>
      <c r="I53" s="3" t="s">
        <v>5</v>
      </c>
      <c r="J53" s="4">
        <f>J23+J38</f>
        <v>1300000</v>
      </c>
      <c r="K53" s="4">
        <f t="shared" ref="K53:M53" si="1">K23+K38</f>
        <v>1300000</v>
      </c>
      <c r="L53" s="4">
        <f t="shared" si="1"/>
        <v>1800000</v>
      </c>
      <c r="M53" s="4">
        <f t="shared" si="1"/>
        <v>1800000</v>
      </c>
    </row>
    <row r="54" spans="3:13" ht="15.75" thickBot="1" x14ac:dyDescent="0.3">
      <c r="C54" s="3" t="s">
        <v>6</v>
      </c>
      <c r="D54" s="4">
        <f t="shared" ref="D54:G54" si="2">D24+D39</f>
        <v>900000</v>
      </c>
      <c r="E54" s="4">
        <f t="shared" si="2"/>
        <v>900000</v>
      </c>
      <c r="F54" s="4">
        <f t="shared" si="2"/>
        <v>1200000</v>
      </c>
      <c r="G54" s="4">
        <f t="shared" si="2"/>
        <v>1200000</v>
      </c>
      <c r="I54" s="3" t="s">
        <v>6</v>
      </c>
      <c r="J54" s="4">
        <f t="shared" ref="J54:M54" si="3">J24+J39</f>
        <v>1500000</v>
      </c>
      <c r="K54" s="4">
        <f t="shared" si="3"/>
        <v>2000000</v>
      </c>
      <c r="L54" s="4">
        <f t="shared" si="3"/>
        <v>1500000</v>
      </c>
      <c r="M54" s="4">
        <f t="shared" si="3"/>
        <v>2000000</v>
      </c>
    </row>
    <row r="55" spans="3:13" ht="15.75" thickBot="1" x14ac:dyDescent="0.3">
      <c r="C55" s="3" t="s">
        <v>7</v>
      </c>
      <c r="D55" s="4">
        <f t="shared" ref="D55:G55" si="4">D25+D40</f>
        <v>800000</v>
      </c>
      <c r="E55" s="4">
        <f t="shared" si="4"/>
        <v>1100000</v>
      </c>
      <c r="F55" s="4">
        <f t="shared" si="4"/>
        <v>800000</v>
      </c>
      <c r="G55" s="4">
        <f t="shared" si="4"/>
        <v>1100000</v>
      </c>
      <c r="I55" s="3" t="s">
        <v>7</v>
      </c>
      <c r="J55" s="4">
        <f t="shared" ref="J55:M55" si="5">J25+J40</f>
        <v>1300000</v>
      </c>
      <c r="K55" s="4">
        <f t="shared" si="5"/>
        <v>1300000</v>
      </c>
      <c r="L55" s="4">
        <f t="shared" si="5"/>
        <v>1800000</v>
      </c>
      <c r="M55" s="4">
        <f t="shared" si="5"/>
        <v>1800000</v>
      </c>
    </row>
    <row r="56" spans="3:13" ht="15.75" thickBot="1" x14ac:dyDescent="0.3">
      <c r="C56" s="3" t="s">
        <v>8</v>
      </c>
      <c r="D56" s="4">
        <f t="shared" ref="D56:G56" si="6">D26+D41</f>
        <v>800000</v>
      </c>
      <c r="E56" s="4">
        <f t="shared" si="6"/>
        <v>1100000</v>
      </c>
      <c r="F56" s="4">
        <f t="shared" si="6"/>
        <v>800000</v>
      </c>
      <c r="G56" s="4">
        <f t="shared" si="6"/>
        <v>1100000</v>
      </c>
      <c r="I56" s="3" t="s">
        <v>8</v>
      </c>
      <c r="J56" s="4">
        <f t="shared" ref="J56:M56" si="7">J26+J41</f>
        <v>1500000</v>
      </c>
      <c r="K56" s="4">
        <f t="shared" si="7"/>
        <v>2000000</v>
      </c>
      <c r="L56" s="4">
        <f t="shared" si="7"/>
        <v>1500000</v>
      </c>
      <c r="M56" s="4">
        <f t="shared" si="7"/>
        <v>2000000</v>
      </c>
    </row>
    <row r="57" spans="3:13" x14ac:dyDescent="0.25">
      <c r="C57" s="5"/>
      <c r="D57" s="6"/>
      <c r="E57" s="6"/>
      <c r="F57" s="6"/>
      <c r="G57" s="6"/>
      <c r="I57" s="5"/>
      <c r="J57" s="6"/>
      <c r="K57" s="6"/>
      <c r="L57" s="6"/>
      <c r="M57" s="6"/>
    </row>
    <row r="58" spans="3:13" ht="30.75" thickBot="1" x14ac:dyDescent="0.3">
      <c r="C58" s="1" t="s">
        <v>9</v>
      </c>
      <c r="D58" s="2" t="s">
        <v>1</v>
      </c>
      <c r="E58" s="2" t="s">
        <v>2</v>
      </c>
      <c r="F58" s="2" t="s">
        <v>3</v>
      </c>
      <c r="G58" s="2" t="s">
        <v>4</v>
      </c>
      <c r="I58" s="1" t="s">
        <v>9</v>
      </c>
      <c r="J58" s="2" t="s">
        <v>1</v>
      </c>
      <c r="K58" s="2" t="s">
        <v>2</v>
      </c>
      <c r="L58" s="2" t="s">
        <v>3</v>
      </c>
      <c r="M58" s="2" t="s">
        <v>4</v>
      </c>
    </row>
    <row r="59" spans="3:13" ht="15.75" thickBot="1" x14ac:dyDescent="0.3">
      <c r="C59" s="3" t="s">
        <v>5</v>
      </c>
      <c r="D59" s="4">
        <f>D44+D29</f>
        <v>-80000</v>
      </c>
      <c r="E59" s="4">
        <f t="shared" ref="E59:G59" si="8">E44+E29</f>
        <v>-80000</v>
      </c>
      <c r="F59" s="4">
        <f t="shared" si="8"/>
        <v>0</v>
      </c>
      <c r="G59" s="4">
        <f t="shared" si="8"/>
        <v>0</v>
      </c>
      <c r="I59" s="3" t="s">
        <v>5</v>
      </c>
      <c r="J59" s="4">
        <f>J29+J44</f>
        <v>120000</v>
      </c>
      <c r="K59" s="4">
        <f t="shared" ref="K59:M59" si="9">K29+K44</f>
        <v>120000</v>
      </c>
      <c r="L59" s="4">
        <f t="shared" si="9"/>
        <v>0</v>
      </c>
      <c r="M59" s="4">
        <f t="shared" si="9"/>
        <v>0</v>
      </c>
    </row>
    <row r="60" spans="3:13" ht="15.75" thickBot="1" x14ac:dyDescent="0.3">
      <c r="C60" s="3" t="s">
        <v>6</v>
      </c>
      <c r="D60" s="4">
        <f t="shared" ref="D60:G60" si="10">D45+D30</f>
        <v>-80000</v>
      </c>
      <c r="E60" s="4">
        <f t="shared" si="10"/>
        <v>-80000</v>
      </c>
      <c r="F60" s="4">
        <f t="shared" si="10"/>
        <v>0</v>
      </c>
      <c r="G60" s="4">
        <f t="shared" si="10"/>
        <v>0</v>
      </c>
      <c r="I60" s="3" t="s">
        <v>6</v>
      </c>
      <c r="J60" s="4">
        <f t="shared" ref="J60:M60" si="11">J30+J45</f>
        <v>120000</v>
      </c>
      <c r="K60" s="4">
        <f t="shared" si="11"/>
        <v>0</v>
      </c>
      <c r="L60" s="4">
        <f t="shared" si="11"/>
        <v>120000</v>
      </c>
      <c r="M60" s="4">
        <f t="shared" si="11"/>
        <v>0</v>
      </c>
    </row>
    <row r="61" spans="3:13" ht="15.75" thickBot="1" x14ac:dyDescent="0.3">
      <c r="C61" s="3" t="s">
        <v>7</v>
      </c>
      <c r="D61" s="4">
        <f t="shared" ref="D61:G61" si="12">D46+D31</f>
        <v>-80000</v>
      </c>
      <c r="E61" s="4">
        <f t="shared" si="12"/>
        <v>0</v>
      </c>
      <c r="F61" s="4">
        <f t="shared" si="12"/>
        <v>-80000</v>
      </c>
      <c r="G61" s="4">
        <f t="shared" si="12"/>
        <v>0</v>
      </c>
      <c r="I61" s="3" t="s">
        <v>7</v>
      </c>
      <c r="J61" s="4">
        <f t="shared" ref="J61:M61" si="13">J31+J46</f>
        <v>120000</v>
      </c>
      <c r="K61" s="4">
        <f t="shared" si="13"/>
        <v>120000</v>
      </c>
      <c r="L61" s="4">
        <f t="shared" si="13"/>
        <v>0</v>
      </c>
      <c r="M61" s="4">
        <f t="shared" si="13"/>
        <v>0</v>
      </c>
    </row>
    <row r="62" spans="3:13" ht="15.75" thickBot="1" x14ac:dyDescent="0.3">
      <c r="C62" s="3" t="s">
        <v>8</v>
      </c>
      <c r="D62" s="4">
        <f t="shared" ref="D62:G62" si="14">D47+D32</f>
        <v>-80000</v>
      </c>
      <c r="E62" s="4">
        <f t="shared" si="14"/>
        <v>0</v>
      </c>
      <c r="F62" s="4">
        <f t="shared" si="14"/>
        <v>-80000</v>
      </c>
      <c r="G62" s="4">
        <f t="shared" si="14"/>
        <v>0</v>
      </c>
      <c r="I62" s="3" t="s">
        <v>8</v>
      </c>
      <c r="J62" s="4">
        <f t="shared" ref="J62:M62" si="15">J32+J47</f>
        <v>120000</v>
      </c>
      <c r="K62" s="4">
        <f t="shared" si="15"/>
        <v>0</v>
      </c>
      <c r="L62" s="4">
        <f t="shared" si="15"/>
        <v>120000</v>
      </c>
      <c r="M62" s="4">
        <f t="shared" si="15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9</vt:i4>
      </vt:variant>
    </vt:vector>
  </HeadingPairs>
  <TitlesOfParts>
    <vt:vector size="12" baseType="lpstr">
      <vt:lpstr>Sheet1</vt:lpstr>
      <vt:lpstr>Sheet2</vt:lpstr>
      <vt:lpstr>Sheet3</vt:lpstr>
      <vt:lpstr>costH</vt:lpstr>
      <vt:lpstr>costL</vt:lpstr>
      <vt:lpstr>demand_priceH</vt:lpstr>
      <vt:lpstr>demand_priceL</vt:lpstr>
      <vt:lpstr>Entry</vt:lpstr>
      <vt:lpstr>priceH</vt:lpstr>
      <vt:lpstr>priceL</vt:lpstr>
      <vt:lpstr>Prob_costH</vt:lpstr>
      <vt:lpstr>Prob_costL</vt:lpstr>
    </vt:vector>
  </TitlesOfParts>
  <Company>Kellogg School of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Weber</dc:creator>
  <cp:lastModifiedBy>Bob Weber</cp:lastModifiedBy>
  <dcterms:created xsi:type="dcterms:W3CDTF">2016-05-08T17:15:13Z</dcterms:created>
  <dcterms:modified xsi:type="dcterms:W3CDTF">2016-05-08T18:36:03Z</dcterms:modified>
</cp:coreProperties>
</file>