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5520" windowHeight="4170" activeTab="0"/>
  </bookViews>
  <sheets>
    <sheet name="Answers" sheetId="1" r:id="rId1"/>
    <sheet name="Correct Answers" sheetId="2" r:id="rId2"/>
    <sheet name="Score Distribution" sheetId="3" r:id="rId3"/>
    <sheet name="Score" sheetId="4" r:id="rId4"/>
    <sheet name="Chart Data" sheetId="5" state="hidden" r:id="rId5"/>
  </sheets>
  <definedNames>
    <definedName name="solver_adj" localSheetId="0" hidden="1">'Answers'!$D$38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'Answers'!$B$60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'Answers'!$D$38</definedName>
    <definedName name="solver_pre" localSheetId="0" hidden="1">0.000001</definedName>
    <definedName name="solver_rel1" localSheetId="0" hidden="1">2</definedName>
    <definedName name="solver_rhs1" localSheetId="0" hidden="1">'Answers'!$C$56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<sst xmlns="http://schemas.openxmlformats.org/spreadsheetml/2006/main" count="133" uniqueCount="118">
  <si>
    <t>#1</t>
  </si>
  <si>
    <t>#2</t>
  </si>
  <si>
    <t>#3</t>
  </si>
  <si>
    <t>#4</t>
  </si>
  <si>
    <t>total</t>
  </si>
  <si>
    <t>0 correct</t>
  </si>
  <si>
    <t>1 correct</t>
  </si>
  <si>
    <t>2 correct</t>
  </si>
  <si>
    <t>3 correct</t>
  </si>
  <si>
    <t>4 correct</t>
  </si>
  <si>
    <t>Decision tree:</t>
  </si>
  <si>
    <t>optimistic</t>
  </si>
  <si>
    <t>probability tree -&gt;</t>
  </si>
  <si>
    <t>pessimistic</t>
  </si>
  <si>
    <t>cost</t>
  </si>
  <si>
    <t>trainable</t>
  </si>
  <si>
    <t>return option</t>
  </si>
  <si>
    <t>if trainable</t>
  </si>
  <si>
    <t>if untrainable</t>
  </si>
  <si>
    <t>untrainable</t>
  </si>
  <si>
    <t>don't buy option</t>
  </si>
  <si>
    <t>buy option</t>
  </si>
  <si>
    <t>keep</t>
  </si>
  <si>
    <t>return</t>
  </si>
  <si>
    <t>insurance premium</t>
  </si>
  <si>
    <t>insurance payout</t>
  </si>
  <si>
    <t>zero these out for the</t>
  </si>
  <si>
    <t>non-insurance case</t>
  </si>
  <si>
    <t>monitored cell</t>
  </si>
  <si>
    <t>mean</t>
  </si>
  <si>
    <t>sample standard deviation</t>
  </si>
  <si>
    <t>minimum</t>
  </si>
  <si>
    <t>maximum</t>
  </si>
  <si>
    <t>number of simulation runs</t>
  </si>
  <si>
    <t>Mini-Quiz #7: Answers</t>
  </si>
  <si>
    <t>(Leon and his cub, continued)</t>
  </si>
  <si>
    <t>insurance</t>
  </si>
  <si>
    <t>What is the sample standard deviation?</t>
  </si>
  <si>
    <t>what is your estimate of the average customer satisfaction level?</t>
  </si>
  <si>
    <t>In order to spur entrepreneurship (or reward large campaign contributors, depending on your</t>
  </si>
  <si>
    <t>level of cynicism), the government has granted a tax break to insurance companies which offer</t>
  </si>
  <si>
    <t>to bear some of the risks faced by small businesses. In accordance, an insurance company</t>
  </si>
  <si>
    <t>offers Leon the following deal: Pay a $200 premium at the time he purchases the cub, and in</t>
  </si>
  <si>
    <t>return, they'll give Leon $1,200 in (tax-free) compensation if he ends up - after six months -</t>
  </si>
  <si>
    <t>donating the cub to a zoo.</t>
  </si>
  <si>
    <t>Assume that Leon has already decided to purchase the return option from the farm. What is</t>
  </si>
  <si>
    <t>Leon's expected profit (taking both the purchase price and long-term costs and gains into</t>
  </si>
  <si>
    <t>account) if he also buys the insurance (and acts optimally)?</t>
  </si>
  <si>
    <t>If Leon has, instead, decided not to buy the return option, what is his expected profit if he buys</t>
  </si>
  <si>
    <t>the insurance?</t>
  </si>
  <si>
    <t>customers' reported levels of satisfaction (on a 100-point scale) with your company's product,</t>
  </si>
  <si>
    <t>What is the margin of error (at the 95%-confidence level) in your estimate of the mean</t>
  </si>
  <si>
    <t>satisfaction level?</t>
  </si>
  <si>
    <t>reduced by the premium, and every payoff at the end of a path that involves working with the</t>
  </si>
  <si>
    <t>lion for 6 months, and then finding out that it's untrainable, is increased by the insurance</t>
  </si>
  <si>
    <t>Indeed, we can combine these results with our previous results to see that Leon's expected</t>
  </si>
  <si>
    <t>payoffs with the various combinations of option and insurance are:</t>
  </si>
  <si>
    <t>option</t>
  </si>
  <si>
    <t>no option</t>
  </si>
  <si>
    <t>no insurance</t>
  </si>
  <si>
    <t>Analysis:</t>
  </si>
  <si>
    <t>Assuming that Leon buys the insurance policy, every payoff in the original decision tree is</t>
  </si>
  <si>
    <t>tree to its original no-insurance form.</t>
  </si>
  <si>
    <t>sample</t>
  </si>
  <si>
    <t>sample mean (estimate of population mean)</t>
  </si>
  <si>
    <t>margin of error (95% confidence)</t>
  </si>
  <si>
    <t>sample variance</t>
  </si>
  <si>
    <t>margin of error (95% confidence), using ~2 from t-distribution</t>
  </si>
  <si>
    <t>population mean</t>
  </si>
  <si>
    <t>population standard deviation</t>
  </si>
  <si>
    <t>population variance</t>
  </si>
  <si>
    <t>It takes a bit of integral calculus to work these out explicitly.</t>
  </si>
  <si>
    <t>a bit too small</t>
  </si>
  <si>
    <t>just about right</t>
  </si>
  <si>
    <t>the sample variance is an</t>
  </si>
  <si>
    <t>unbiased estimate of the</t>
  </si>
  <si>
    <t>doesn't quite transfer over</t>
  </si>
  <si>
    <t>to the sample standard</t>
  </si>
  <si>
    <t>deviation</t>
  </si>
  <si>
    <t>using 1.96 yields a slight</t>
  </si>
  <si>
    <t>underestimate of the true</t>
  </si>
  <si>
    <t>margin of error; using the</t>
  </si>
  <si>
    <t>from the t-distribution</t>
  </si>
  <si>
    <t>fixes this</t>
  </si>
  <si>
    <t>appropriate "~2" value</t>
  </si>
  <si>
    <t>population variance; this</t>
  </si>
  <si>
    <t>within margin-of-error of true value?</t>
  </si>
  <si>
    <t>The option alone is worth $1060 (before cost of option)</t>
  </si>
  <si>
    <t>The insurance alone is worth $480 (before premium)</t>
  </si>
  <si>
    <t>Together, they're worth $1300 (before cost of option and premium)</t>
  </si>
  <si>
    <t>(Set premium and cost of option to $0 to see this.)</t>
  </si>
  <si>
    <t>payout. Nothing else need be changed - and setting the premium and payout to 0 restores the</t>
  </si>
  <si>
    <t>standard error of the mean</t>
  </si>
  <si>
    <t>5 correct</t>
  </si>
  <si>
    <t>#5</t>
  </si>
  <si>
    <t>absent</t>
  </si>
  <si>
    <t>Fill 500 cells of a spreadsheet with the formula =100*SQRT(RAND()). Then highlight this range</t>
  </si>
  <si>
    <t>observations). Viewing these 500 now-frozen values as a random sampling of observations of</t>
  </si>
  <si>
    <t>of cells, and do a "Copy", followed by a "Paste Special / Values" (this will freeze those 500</t>
  </si>
  <si>
    <t>Find Your Mini-Quiz Score</t>
  </si>
  <si>
    <t>Insert your NetID and class password, and then push the button to find your score on this mini-quiz.</t>
  </si>
  <si>
    <t>NetID:</t>
  </si>
  <si>
    <t>Password:</t>
  </si>
  <si>
    <t>Your score-line will be highlighted in yellow below.</t>
  </si>
  <si>
    <t>Total</t>
  </si>
  <si>
    <t>Ans.1</t>
  </si>
  <si>
    <t>Ans.2</t>
  </si>
  <si>
    <t>Ans.3</t>
  </si>
  <si>
    <t>Ans.4</t>
  </si>
  <si>
    <t>Ans.5</t>
  </si>
  <si>
    <t>Sc.1</t>
  </si>
  <si>
    <t>Sc.2</t>
  </si>
  <si>
    <t>Sc.3</t>
  </si>
  <si>
    <t>Sc.4</t>
  </si>
  <si>
    <t>Sc.5</t>
  </si>
  <si>
    <t>to be discussed</t>
  </si>
  <si>
    <t>in next class</t>
  </si>
  <si>
    <t>a tiny bit too small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</si>
</sst>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  <numFmt numFmtId="166" formatCode="&quot;$&quot;#,##0.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"/>
    <numFmt numFmtId="173" formatCode="0.0000%"/>
    <numFmt numFmtId="174" formatCode="0.000000000000000%"/>
    <numFmt numFmtId="175" formatCode="#,##0.0"/>
    <numFmt numFmtId="176" formatCode="0.0%"/>
    <numFmt numFmtId="177" formatCode="0.000000000000"/>
    <numFmt numFmtId="178" formatCode="0.000000"/>
    <numFmt numFmtId="179" formatCode="0.0"/>
  </numFmts>
  <fonts count="43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b/>
      <i/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9.5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b/>
      <sz val="10"/>
      <color indexed="6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66" fontId="0" fillId="0" borderId="0" xfId="0" applyNumberFormat="1" applyAlignment="1">
      <alignment/>
    </xf>
    <xf numFmtId="166" fontId="6" fillId="0" borderId="0" xfId="0" applyNumberFormat="1" applyFon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9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0" fontId="0" fillId="0" borderId="0" xfId="0" applyNumberFormat="1" applyFill="1" applyBorder="1" applyAlignment="1">
      <alignment horizontal="left"/>
    </xf>
    <xf numFmtId="166" fontId="7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6" fontId="6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166" fontId="3" fillId="0" borderId="0" xfId="0" applyNumberFormat="1" applyFont="1" applyAlignment="1">
      <alignment/>
    </xf>
    <xf numFmtId="172" fontId="0" fillId="0" borderId="11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167" fontId="3" fillId="0" borderId="0" xfId="0" applyNumberFormat="1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167" fontId="0" fillId="0" borderId="17" xfId="0" applyNumberForma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167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2" fontId="0" fillId="0" borderId="20" xfId="0" applyNumberFormat="1" applyBorder="1" applyAlignment="1">
      <alignment horizontal="right" indent="1"/>
    </xf>
    <xf numFmtId="2" fontId="0" fillId="0" borderId="21" xfId="0" applyNumberFormat="1" applyBorder="1" applyAlignment="1">
      <alignment horizontal="right" indent="1"/>
    </xf>
    <xf numFmtId="2" fontId="0" fillId="0" borderId="22" xfId="0" applyNumberFormat="1" applyBorder="1" applyAlignment="1">
      <alignment horizontal="right" indent="1"/>
    </xf>
    <xf numFmtId="0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Border="1" applyAlignment="1">
      <alignment horizontal="center"/>
    </xf>
    <xf numFmtId="9" fontId="6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41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6" fontId="42" fillId="0" borderId="0" xfId="0" applyNumberFormat="1" applyFont="1" applyAlignment="1">
      <alignment/>
    </xf>
    <xf numFmtId="167" fontId="13" fillId="0" borderId="11" xfId="0" applyNumberFormat="1" applyFont="1" applyBorder="1" applyAlignment="1">
      <alignment/>
    </xf>
    <xf numFmtId="0" fontId="12" fillId="0" borderId="16" xfId="0" applyFont="1" applyBorder="1" applyAlignment="1">
      <alignment/>
    </xf>
    <xf numFmtId="167" fontId="13" fillId="0" borderId="17" xfId="0" applyNumberFormat="1" applyFont="1" applyBorder="1" applyAlignment="1">
      <alignment/>
    </xf>
    <xf numFmtId="0" fontId="12" fillId="0" borderId="0" xfId="0" applyFont="1" applyBorder="1" applyAlignment="1">
      <alignment/>
    </xf>
    <xf numFmtId="167" fontId="13" fillId="0" borderId="13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42" fillId="0" borderId="2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Correct Answers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76"/>
          <c:w val="0.9777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'Chart Data'!$D$4:$H$4</c:f>
              <c:numCache>
                <c:ptCount val="5"/>
                <c:pt idx="0">
                  <c:v>0.5882352941176471</c:v>
                </c:pt>
                <c:pt idx="1">
                  <c:v>0.803921568627451</c:v>
                </c:pt>
                <c:pt idx="2">
                  <c:v>0.9803921568627451</c:v>
                </c:pt>
                <c:pt idx="3">
                  <c:v>1</c:v>
                </c:pt>
                <c:pt idx="4">
                  <c:v>0.9607843137254902</c:v>
                </c:pt>
              </c:numCache>
            </c:numRef>
          </c:val>
        </c:ser>
        <c:axId val="22778381"/>
        <c:axId val="3678838"/>
      </c:barChart>
      <c:catAx>
        <c:axId val="2277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Problem #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8838"/>
        <c:crosses val="autoZero"/>
        <c:auto val="1"/>
        <c:lblOffset val="100"/>
        <c:tickLblSkip val="1"/>
        <c:noMultiLvlLbl val="0"/>
      </c:catAx>
      <c:valAx>
        <c:axId val="367883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7838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Scores</a:t>
            </a:r>
          </a:p>
        </c:rich>
      </c:tx>
      <c:layout>
        <c:manualLayout>
          <c:xMode val="factor"/>
          <c:yMode val="factor"/>
          <c:x val="0.026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345"/>
          <c:w val="0.99875"/>
          <c:h val="0.953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'Chart Data'!$E$7</c:f>
              <c:strCache>
                <c:ptCount val="1"/>
                <c:pt idx="0">
                  <c:v>2 correct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'Chart Data'!$B$8</c:f>
              <c:numCache>
                <c:ptCount val="1"/>
              </c:numCache>
            </c:numRef>
          </c:cat>
          <c:val>
            <c:numRef>
              <c:f>'Chart Data'!$E$10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1"/>
          <c:tx>
            <c:strRef>
              <c:f>'Chart Data'!$F$7</c:f>
              <c:strCache>
                <c:ptCount val="1"/>
                <c:pt idx="0">
                  <c:v>3 correct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'Chart Data'!$B$8</c:f>
              <c:numCache>
                <c:ptCount val="1"/>
              </c:numCache>
            </c:numRef>
          </c:cat>
          <c:val>
            <c:numRef>
              <c:f>'Chart Data'!$F$10</c:f>
              <c:numCache>
                <c:ptCount val="1"/>
                <c:pt idx="0">
                  <c:v>0.17647058823529413</c:v>
                </c:pt>
              </c:numCache>
            </c:numRef>
          </c:val>
        </c:ser>
        <c:ser>
          <c:idx val="4"/>
          <c:order val="2"/>
          <c:tx>
            <c:strRef>
              <c:f>'Chart Data'!$G$7</c:f>
              <c:strCache>
                <c:ptCount val="1"/>
                <c:pt idx="0">
                  <c:v>4 correct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'Chart Data'!$B$8</c:f>
              <c:numCache>
                <c:ptCount val="1"/>
              </c:numCache>
            </c:numRef>
          </c:cat>
          <c:val>
            <c:numRef>
              <c:f>'Chart Data'!$G$10</c:f>
              <c:numCache>
                <c:ptCount val="1"/>
                <c:pt idx="0">
                  <c:v>0.3137254901960784</c:v>
                </c:pt>
              </c:numCache>
            </c:numRef>
          </c:val>
        </c:ser>
        <c:ser>
          <c:idx val="5"/>
          <c:order val="3"/>
          <c:tx>
            <c:strRef>
              <c:f>'Chart Data'!$H$7</c:f>
              <c:strCache>
                <c:ptCount val="1"/>
                <c:pt idx="0">
                  <c:v>5 correct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'Chart Data'!$B$8</c:f>
              <c:numCache>
                <c:ptCount val="1"/>
              </c:numCache>
            </c:numRef>
          </c:cat>
          <c:val>
            <c:numRef>
              <c:f>'Chart Data'!$H$10</c:f>
              <c:numCache>
                <c:ptCount val="1"/>
                <c:pt idx="0">
                  <c:v>0.5098039215686274</c:v>
                </c:pt>
              </c:numCache>
            </c:numRef>
          </c:val>
        </c:ser>
        <c:overlap val="100"/>
        <c:gapWidth val="20"/>
        <c:axId val="33109543"/>
        <c:axId val="29550432"/>
      </c:barChart>
      <c:catAx>
        <c:axId val="33109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50432"/>
        <c:crosses val="autoZero"/>
        <c:auto val="1"/>
        <c:lblOffset val="100"/>
        <c:tickLblSkip val="1"/>
        <c:noMultiLvlLbl val="0"/>
      </c:catAx>
      <c:valAx>
        <c:axId val="2955043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095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pageSetup horizontalDpi="1200" verticalDpi="1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55</xdr:row>
      <xdr:rowOff>76200</xdr:rowOff>
    </xdr:from>
    <xdr:to>
      <xdr:col>3</xdr:col>
      <xdr:colOff>28575</xdr:colOff>
      <xdr:row>59</xdr:row>
      <xdr:rowOff>161925</xdr:rowOff>
    </xdr:to>
    <xdr:sp>
      <xdr:nvSpPr>
        <xdr:cNvPr id="1" name="AutoShape 12"/>
        <xdr:cNvSpPr>
          <a:spLocks/>
        </xdr:cNvSpPr>
      </xdr:nvSpPr>
      <xdr:spPr>
        <a:xfrm flipV="1">
          <a:off x="447675" y="9115425"/>
          <a:ext cx="1123950" cy="733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60</xdr:row>
      <xdr:rowOff>0</xdr:rowOff>
    </xdr:from>
    <xdr:to>
      <xdr:col>3</xdr:col>
      <xdr:colOff>57150</xdr:colOff>
      <xdr:row>65</xdr:row>
      <xdr:rowOff>95250</xdr:rowOff>
    </xdr:to>
    <xdr:sp>
      <xdr:nvSpPr>
        <xdr:cNvPr id="2" name="Line 13"/>
        <xdr:cNvSpPr>
          <a:spLocks/>
        </xdr:cNvSpPr>
      </xdr:nvSpPr>
      <xdr:spPr>
        <a:xfrm>
          <a:off x="438150" y="9848850"/>
          <a:ext cx="11620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53</xdr:row>
      <xdr:rowOff>123825</xdr:rowOff>
    </xdr:from>
    <xdr:to>
      <xdr:col>4</xdr:col>
      <xdr:colOff>104775</xdr:colOff>
      <xdr:row>55</xdr:row>
      <xdr:rowOff>76200</xdr:rowOff>
    </xdr:to>
    <xdr:sp>
      <xdr:nvSpPr>
        <xdr:cNvPr id="3" name="Line 14"/>
        <xdr:cNvSpPr>
          <a:spLocks/>
        </xdr:cNvSpPr>
      </xdr:nvSpPr>
      <xdr:spPr>
        <a:xfrm flipV="1">
          <a:off x="1552575" y="8839200"/>
          <a:ext cx="8096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85725</xdr:rowOff>
    </xdr:from>
    <xdr:to>
      <xdr:col>4</xdr:col>
      <xdr:colOff>95250</xdr:colOff>
      <xdr:row>57</xdr:row>
      <xdr:rowOff>38100</xdr:rowOff>
    </xdr:to>
    <xdr:sp>
      <xdr:nvSpPr>
        <xdr:cNvPr id="4" name="Line 15"/>
        <xdr:cNvSpPr>
          <a:spLocks/>
        </xdr:cNvSpPr>
      </xdr:nvSpPr>
      <xdr:spPr>
        <a:xfrm>
          <a:off x="1543050" y="9124950"/>
          <a:ext cx="8096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62</xdr:row>
      <xdr:rowOff>114300</xdr:rowOff>
    </xdr:from>
    <xdr:to>
      <xdr:col>4</xdr:col>
      <xdr:colOff>95250</xdr:colOff>
      <xdr:row>65</xdr:row>
      <xdr:rowOff>95250</xdr:rowOff>
    </xdr:to>
    <xdr:sp>
      <xdr:nvSpPr>
        <xdr:cNvPr id="5" name="Line 16"/>
        <xdr:cNvSpPr>
          <a:spLocks/>
        </xdr:cNvSpPr>
      </xdr:nvSpPr>
      <xdr:spPr>
        <a:xfrm flipV="1">
          <a:off x="1609725" y="10287000"/>
          <a:ext cx="7429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65</xdr:row>
      <xdr:rowOff>95250</xdr:rowOff>
    </xdr:from>
    <xdr:to>
      <xdr:col>4</xdr:col>
      <xdr:colOff>114300</xdr:colOff>
      <xdr:row>68</xdr:row>
      <xdr:rowOff>57150</xdr:rowOff>
    </xdr:to>
    <xdr:sp>
      <xdr:nvSpPr>
        <xdr:cNvPr id="6" name="Line 17"/>
        <xdr:cNvSpPr>
          <a:spLocks/>
        </xdr:cNvSpPr>
      </xdr:nvSpPr>
      <xdr:spPr>
        <a:xfrm>
          <a:off x="1609725" y="10753725"/>
          <a:ext cx="7620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61</xdr:row>
      <xdr:rowOff>19050</xdr:rowOff>
    </xdr:from>
    <xdr:to>
      <xdr:col>5</xdr:col>
      <xdr:colOff>381000</xdr:colOff>
      <xdr:row>62</xdr:row>
      <xdr:rowOff>123825</xdr:rowOff>
    </xdr:to>
    <xdr:sp>
      <xdr:nvSpPr>
        <xdr:cNvPr id="7" name="Line 18"/>
        <xdr:cNvSpPr>
          <a:spLocks/>
        </xdr:cNvSpPr>
      </xdr:nvSpPr>
      <xdr:spPr>
        <a:xfrm flipV="1">
          <a:off x="2343150" y="10029825"/>
          <a:ext cx="10858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62</xdr:row>
      <xdr:rowOff>114300</xdr:rowOff>
    </xdr:from>
    <xdr:to>
      <xdr:col>7</xdr:col>
      <xdr:colOff>104775</xdr:colOff>
      <xdr:row>63</xdr:row>
      <xdr:rowOff>76200</xdr:rowOff>
    </xdr:to>
    <xdr:sp>
      <xdr:nvSpPr>
        <xdr:cNvPr id="8" name="Line 19"/>
        <xdr:cNvSpPr>
          <a:spLocks/>
        </xdr:cNvSpPr>
      </xdr:nvSpPr>
      <xdr:spPr>
        <a:xfrm>
          <a:off x="2343150" y="10287000"/>
          <a:ext cx="22383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67</xdr:row>
      <xdr:rowOff>28575</xdr:rowOff>
    </xdr:from>
    <xdr:to>
      <xdr:col>5</xdr:col>
      <xdr:colOff>361950</xdr:colOff>
      <xdr:row>68</xdr:row>
      <xdr:rowOff>57150</xdr:rowOff>
    </xdr:to>
    <xdr:sp>
      <xdr:nvSpPr>
        <xdr:cNvPr id="9" name="Line 20"/>
        <xdr:cNvSpPr>
          <a:spLocks/>
        </xdr:cNvSpPr>
      </xdr:nvSpPr>
      <xdr:spPr>
        <a:xfrm flipV="1">
          <a:off x="2371725" y="11010900"/>
          <a:ext cx="10382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68</xdr:row>
      <xdr:rowOff>57150</xdr:rowOff>
    </xdr:from>
    <xdr:to>
      <xdr:col>7</xdr:col>
      <xdr:colOff>114300</xdr:colOff>
      <xdr:row>69</xdr:row>
      <xdr:rowOff>76200</xdr:rowOff>
    </xdr:to>
    <xdr:sp>
      <xdr:nvSpPr>
        <xdr:cNvPr id="10" name="Line 21"/>
        <xdr:cNvSpPr>
          <a:spLocks/>
        </xdr:cNvSpPr>
      </xdr:nvSpPr>
      <xdr:spPr>
        <a:xfrm>
          <a:off x="2371725" y="11201400"/>
          <a:ext cx="22193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60</xdr:row>
      <xdr:rowOff>95250</xdr:rowOff>
    </xdr:from>
    <xdr:to>
      <xdr:col>9</xdr:col>
      <xdr:colOff>38100</xdr:colOff>
      <xdr:row>61</xdr:row>
      <xdr:rowOff>19050</xdr:rowOff>
    </xdr:to>
    <xdr:sp>
      <xdr:nvSpPr>
        <xdr:cNvPr id="11" name="Line 22"/>
        <xdr:cNvSpPr>
          <a:spLocks/>
        </xdr:cNvSpPr>
      </xdr:nvSpPr>
      <xdr:spPr>
        <a:xfrm flipV="1">
          <a:off x="3429000" y="9944100"/>
          <a:ext cx="25146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61</xdr:row>
      <xdr:rowOff>19050</xdr:rowOff>
    </xdr:from>
    <xdr:to>
      <xdr:col>9</xdr:col>
      <xdr:colOff>47625</xdr:colOff>
      <xdr:row>61</xdr:row>
      <xdr:rowOff>57150</xdr:rowOff>
    </xdr:to>
    <xdr:sp>
      <xdr:nvSpPr>
        <xdr:cNvPr id="12" name="Line 23"/>
        <xdr:cNvSpPr>
          <a:spLocks/>
        </xdr:cNvSpPr>
      </xdr:nvSpPr>
      <xdr:spPr>
        <a:xfrm>
          <a:off x="3429000" y="10029825"/>
          <a:ext cx="2524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66</xdr:row>
      <xdr:rowOff>104775</xdr:rowOff>
    </xdr:from>
    <xdr:to>
      <xdr:col>9</xdr:col>
      <xdr:colOff>47625</xdr:colOff>
      <xdr:row>67</xdr:row>
      <xdr:rowOff>28575</xdr:rowOff>
    </xdr:to>
    <xdr:sp>
      <xdr:nvSpPr>
        <xdr:cNvPr id="13" name="Line 24"/>
        <xdr:cNvSpPr>
          <a:spLocks/>
        </xdr:cNvSpPr>
      </xdr:nvSpPr>
      <xdr:spPr>
        <a:xfrm flipV="1">
          <a:off x="3409950" y="10925175"/>
          <a:ext cx="25431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67</xdr:row>
      <xdr:rowOff>28575</xdr:rowOff>
    </xdr:from>
    <xdr:to>
      <xdr:col>9</xdr:col>
      <xdr:colOff>66675</xdr:colOff>
      <xdr:row>67</xdr:row>
      <xdr:rowOff>76200</xdr:rowOff>
    </xdr:to>
    <xdr:sp>
      <xdr:nvSpPr>
        <xdr:cNvPr id="14" name="Line 25"/>
        <xdr:cNvSpPr>
          <a:spLocks/>
        </xdr:cNvSpPr>
      </xdr:nvSpPr>
      <xdr:spPr>
        <a:xfrm>
          <a:off x="3438525" y="11010900"/>
          <a:ext cx="25336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39</xdr:row>
      <xdr:rowOff>47625</xdr:rowOff>
    </xdr:from>
    <xdr:to>
      <xdr:col>3</xdr:col>
      <xdr:colOff>400050</xdr:colOff>
      <xdr:row>40</xdr:row>
      <xdr:rowOff>19050</xdr:rowOff>
    </xdr:to>
    <xdr:sp>
      <xdr:nvSpPr>
        <xdr:cNvPr id="15" name="Line 33"/>
        <xdr:cNvSpPr>
          <a:spLocks/>
        </xdr:cNvSpPr>
      </xdr:nvSpPr>
      <xdr:spPr>
        <a:xfrm flipV="1">
          <a:off x="1943100" y="64389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107</xdr:row>
      <xdr:rowOff>161925</xdr:rowOff>
    </xdr:from>
    <xdr:to>
      <xdr:col>8</xdr:col>
      <xdr:colOff>19050</xdr:colOff>
      <xdr:row>108</xdr:row>
      <xdr:rowOff>152400</xdr:rowOff>
    </xdr:to>
    <xdr:sp>
      <xdr:nvSpPr>
        <xdr:cNvPr id="16" name="Line 35"/>
        <xdr:cNvSpPr>
          <a:spLocks/>
        </xdr:cNvSpPr>
      </xdr:nvSpPr>
      <xdr:spPr>
        <a:xfrm flipV="1">
          <a:off x="5210175" y="17659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107</xdr:row>
      <xdr:rowOff>161925</xdr:rowOff>
    </xdr:from>
    <xdr:to>
      <xdr:col>5</xdr:col>
      <xdr:colOff>666750</xdr:colOff>
      <xdr:row>109</xdr:row>
      <xdr:rowOff>0</xdr:rowOff>
    </xdr:to>
    <xdr:sp>
      <xdr:nvSpPr>
        <xdr:cNvPr id="17" name="Line 36"/>
        <xdr:cNvSpPr>
          <a:spLocks/>
        </xdr:cNvSpPr>
      </xdr:nvSpPr>
      <xdr:spPr>
        <a:xfrm flipV="1">
          <a:off x="3714750" y="176593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46</xdr:row>
      <xdr:rowOff>38100</xdr:rowOff>
    </xdr:from>
    <xdr:to>
      <xdr:col>8</xdr:col>
      <xdr:colOff>66675</xdr:colOff>
      <xdr:row>49</xdr:row>
      <xdr:rowOff>28575</xdr:rowOff>
    </xdr:to>
    <xdr:sp>
      <xdr:nvSpPr>
        <xdr:cNvPr id="18" name="Line 40"/>
        <xdr:cNvSpPr>
          <a:spLocks/>
        </xdr:cNvSpPr>
      </xdr:nvSpPr>
      <xdr:spPr>
        <a:xfrm flipV="1">
          <a:off x="4200525" y="7620000"/>
          <a:ext cx="10572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49</xdr:row>
      <xdr:rowOff>28575</xdr:rowOff>
    </xdr:from>
    <xdr:to>
      <xdr:col>8</xdr:col>
      <xdr:colOff>76200</xdr:colOff>
      <xdr:row>52</xdr:row>
      <xdr:rowOff>76200</xdr:rowOff>
    </xdr:to>
    <xdr:sp>
      <xdr:nvSpPr>
        <xdr:cNvPr id="19" name="Line 41"/>
        <xdr:cNvSpPr>
          <a:spLocks/>
        </xdr:cNvSpPr>
      </xdr:nvSpPr>
      <xdr:spPr>
        <a:xfrm>
          <a:off x="4200525" y="8096250"/>
          <a:ext cx="1066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51</xdr:row>
      <xdr:rowOff>76200</xdr:rowOff>
    </xdr:from>
    <xdr:to>
      <xdr:col>9</xdr:col>
      <xdr:colOff>85725</xdr:colOff>
      <xdr:row>52</xdr:row>
      <xdr:rowOff>66675</xdr:rowOff>
    </xdr:to>
    <xdr:sp>
      <xdr:nvSpPr>
        <xdr:cNvPr id="20" name="Line 42"/>
        <xdr:cNvSpPr>
          <a:spLocks/>
        </xdr:cNvSpPr>
      </xdr:nvSpPr>
      <xdr:spPr>
        <a:xfrm flipV="1">
          <a:off x="5267325" y="8467725"/>
          <a:ext cx="7239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52</xdr:row>
      <xdr:rowOff>76200</xdr:rowOff>
    </xdr:from>
    <xdr:to>
      <xdr:col>9</xdr:col>
      <xdr:colOff>66675</xdr:colOff>
      <xdr:row>53</xdr:row>
      <xdr:rowOff>66675</xdr:rowOff>
    </xdr:to>
    <xdr:sp>
      <xdr:nvSpPr>
        <xdr:cNvPr id="21" name="Line 43"/>
        <xdr:cNvSpPr>
          <a:spLocks/>
        </xdr:cNvSpPr>
      </xdr:nvSpPr>
      <xdr:spPr>
        <a:xfrm>
          <a:off x="5267325" y="8629650"/>
          <a:ext cx="7048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44</xdr:row>
      <xdr:rowOff>114300</xdr:rowOff>
    </xdr:from>
    <xdr:to>
      <xdr:col>9</xdr:col>
      <xdr:colOff>95250</xdr:colOff>
      <xdr:row>46</xdr:row>
      <xdr:rowOff>38100</xdr:rowOff>
    </xdr:to>
    <xdr:sp>
      <xdr:nvSpPr>
        <xdr:cNvPr id="22" name="Line 44"/>
        <xdr:cNvSpPr>
          <a:spLocks/>
        </xdr:cNvSpPr>
      </xdr:nvSpPr>
      <xdr:spPr>
        <a:xfrm flipV="1">
          <a:off x="5257800" y="7372350"/>
          <a:ext cx="742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46</xdr:row>
      <xdr:rowOff>38100</xdr:rowOff>
    </xdr:from>
    <xdr:to>
      <xdr:col>9</xdr:col>
      <xdr:colOff>95250</xdr:colOff>
      <xdr:row>46</xdr:row>
      <xdr:rowOff>104775</xdr:rowOff>
    </xdr:to>
    <xdr:sp>
      <xdr:nvSpPr>
        <xdr:cNvPr id="23" name="Line 45"/>
        <xdr:cNvSpPr>
          <a:spLocks/>
        </xdr:cNvSpPr>
      </xdr:nvSpPr>
      <xdr:spPr>
        <a:xfrm>
          <a:off x="5267325" y="7620000"/>
          <a:ext cx="7334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933450</xdr:colOff>
      <xdr:row>90</xdr:row>
      <xdr:rowOff>95250</xdr:rowOff>
    </xdr:from>
    <xdr:to>
      <xdr:col>14</xdr:col>
      <xdr:colOff>323850</xdr:colOff>
      <xdr:row>90</xdr:row>
      <xdr:rowOff>95250</xdr:rowOff>
    </xdr:to>
    <xdr:sp>
      <xdr:nvSpPr>
        <xdr:cNvPr id="24" name="Line 276"/>
        <xdr:cNvSpPr>
          <a:spLocks/>
        </xdr:cNvSpPr>
      </xdr:nvSpPr>
      <xdr:spPr>
        <a:xfrm flipH="1">
          <a:off x="9382125" y="148018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6</xdr:row>
      <xdr:rowOff>66675</xdr:rowOff>
    </xdr:from>
    <xdr:to>
      <xdr:col>3</xdr:col>
      <xdr:colOff>552450</xdr:colOff>
      <xdr:row>8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104900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R585"/>
  <sheetViews>
    <sheetView showGridLines="0" tabSelected="1" zoomScalePageLayoutView="0" workbookViewId="0" topLeftCell="A1">
      <selection activeCell="B1" sqref="B1:I1"/>
    </sheetView>
  </sheetViews>
  <sheetFormatPr defaultColWidth="9.140625" defaultRowHeight="12.75"/>
  <cols>
    <col min="1" max="1" width="1.7109375" style="0" customWidth="1"/>
    <col min="2" max="4" width="10.7109375" style="0" customWidth="1"/>
    <col min="5" max="5" width="11.8515625" style="0" customWidth="1"/>
    <col min="6" max="10" width="10.7109375" style="0" customWidth="1"/>
    <col min="14" max="14" width="16.7109375" style="0" bestFit="1" customWidth="1"/>
  </cols>
  <sheetData>
    <row r="1" spans="2:11" ht="15.75">
      <c r="B1" s="95" t="s">
        <v>34</v>
      </c>
      <c r="C1" s="95"/>
      <c r="D1" s="95"/>
      <c r="E1" s="95"/>
      <c r="F1" s="95"/>
      <c r="G1" s="95"/>
      <c r="H1" s="95"/>
      <c r="I1" s="95"/>
      <c r="J1" s="25"/>
      <c r="K1" s="9"/>
    </row>
    <row r="3" ht="12.75">
      <c r="B3" s="1" t="s">
        <v>35</v>
      </c>
    </row>
    <row r="4" ht="12.75">
      <c r="B4" s="1"/>
    </row>
    <row r="5" ht="12.75">
      <c r="B5" s="1" t="s">
        <v>39</v>
      </c>
    </row>
    <row r="6" ht="12.75">
      <c r="B6" s="1" t="s">
        <v>40</v>
      </c>
    </row>
    <row r="7" ht="12.75">
      <c r="B7" s="1" t="s">
        <v>41</v>
      </c>
    </row>
    <row r="8" ht="12.75">
      <c r="B8" s="1" t="s">
        <v>42</v>
      </c>
    </row>
    <row r="9" ht="12.75">
      <c r="B9" s="1" t="s">
        <v>43</v>
      </c>
    </row>
    <row r="10" ht="12.75">
      <c r="B10" s="1" t="s">
        <v>44</v>
      </c>
    </row>
    <row r="11" ht="12.75">
      <c r="B11" s="1"/>
    </row>
    <row r="12" ht="12.75">
      <c r="B12" s="1" t="s">
        <v>45</v>
      </c>
    </row>
    <row r="13" spans="2:10" ht="12.75">
      <c r="B13" s="1" t="s">
        <v>46</v>
      </c>
      <c r="J13" s="10"/>
    </row>
    <row r="14" ht="12.75">
      <c r="B14" s="1" t="s">
        <v>47</v>
      </c>
    </row>
    <row r="15" ht="12.75">
      <c r="B15" s="1"/>
    </row>
    <row r="16" ht="12.75">
      <c r="B16" s="39">
        <f>C66</f>
        <v>2800.000000000001</v>
      </c>
    </row>
    <row r="17" ht="12.75">
      <c r="B17" s="1"/>
    </row>
    <row r="18" ht="12.75">
      <c r="B18" s="1" t="s">
        <v>48</v>
      </c>
    </row>
    <row r="19" ht="12.75">
      <c r="B19" s="1" t="s">
        <v>49</v>
      </c>
    </row>
    <row r="20" ht="12.75">
      <c r="B20" s="1"/>
    </row>
    <row r="21" ht="12.75">
      <c r="B21" s="39">
        <f>C56</f>
        <v>2480</v>
      </c>
    </row>
    <row r="23" ht="12.75">
      <c r="B23" t="s">
        <v>55</v>
      </c>
    </row>
    <row r="24" ht="12.75">
      <c r="B24" t="s">
        <v>56</v>
      </c>
    </row>
    <row r="26" spans="4:7" ht="13.5" thickBot="1">
      <c r="D26" t="s">
        <v>36</v>
      </c>
      <c r="E26" t="s">
        <v>59</v>
      </c>
      <c r="G26" t="s">
        <v>87</v>
      </c>
    </row>
    <row r="27" spans="3:7" ht="12.75">
      <c r="C27" t="s">
        <v>57</v>
      </c>
      <c r="D27" s="40">
        <v>2800</v>
      </c>
      <c r="E27" s="41">
        <v>2760</v>
      </c>
      <c r="G27" t="s">
        <v>88</v>
      </c>
    </row>
    <row r="28" spans="3:7" ht="13.5" thickBot="1">
      <c r="C28" t="s">
        <v>58</v>
      </c>
      <c r="D28" s="42">
        <v>2480</v>
      </c>
      <c r="E28" s="43">
        <v>2200</v>
      </c>
      <c r="G28" t="s">
        <v>89</v>
      </c>
    </row>
    <row r="29" ht="12.75">
      <c r="G29" t="s">
        <v>90</v>
      </c>
    </row>
    <row r="30" ht="12.75">
      <c r="B30" t="s">
        <v>60</v>
      </c>
    </row>
    <row r="32" ht="12.75">
      <c r="B32" s="38" t="s">
        <v>61</v>
      </c>
    </row>
    <row r="33" ht="12.75">
      <c r="B33" s="38" t="s">
        <v>53</v>
      </c>
    </row>
    <row r="34" ht="12.75">
      <c r="B34" s="38" t="s">
        <v>54</v>
      </c>
    </row>
    <row r="35" ht="12.75">
      <c r="B35" s="38" t="s">
        <v>91</v>
      </c>
    </row>
    <row r="36" ht="12.75">
      <c r="B36" t="s">
        <v>62</v>
      </c>
    </row>
    <row r="37" ht="13.5" thickBot="1"/>
    <row r="38" spans="4:5" ht="12.75">
      <c r="D38" s="113">
        <v>200</v>
      </c>
      <c r="E38" t="s">
        <v>24</v>
      </c>
    </row>
    <row r="39" spans="4:5" ht="13.5" thickBot="1">
      <c r="D39" s="28">
        <v>1200</v>
      </c>
      <c r="E39" t="s">
        <v>25</v>
      </c>
    </row>
    <row r="41" ht="12.75">
      <c r="D41" t="s">
        <v>26</v>
      </c>
    </row>
    <row r="42" ht="12.75">
      <c r="D42" t="s">
        <v>27</v>
      </c>
    </row>
    <row r="43" ht="13.5" thickBot="1"/>
    <row r="44" spans="2:9" ht="16.5" thickBot="1">
      <c r="B44" s="108" t="s">
        <v>10</v>
      </c>
      <c r="C44" s="109"/>
      <c r="H44" s="2"/>
      <c r="I44" s="2"/>
    </row>
    <row r="45" spans="8:15" ht="12.75">
      <c r="H45" s="2"/>
      <c r="I45" s="2" t="s">
        <v>11</v>
      </c>
      <c r="J45" s="4">
        <f>H49*I46</f>
        <v>0.54</v>
      </c>
      <c r="L45" s="2"/>
      <c r="M45" s="2"/>
      <c r="N45" s="2"/>
      <c r="O45" s="2"/>
    </row>
    <row r="46" spans="6:15" ht="12.75">
      <c r="F46" s="100" t="s">
        <v>12</v>
      </c>
      <c r="G46" s="100"/>
      <c r="H46" s="2"/>
      <c r="I46" s="75">
        <v>0.9</v>
      </c>
      <c r="J46" s="3"/>
      <c r="L46" s="2"/>
      <c r="M46" s="2"/>
      <c r="N46" s="2"/>
      <c r="O46" s="2"/>
    </row>
    <row r="47" spans="8:15" ht="12.75">
      <c r="H47" s="2"/>
      <c r="I47" s="2" t="s">
        <v>13</v>
      </c>
      <c r="J47" s="4">
        <f>H49*I48</f>
        <v>0.059999999999999984</v>
      </c>
      <c r="L47" s="2"/>
      <c r="M47" s="2"/>
      <c r="N47" s="2"/>
      <c r="O47" s="74"/>
    </row>
    <row r="48" spans="3:15" ht="12.75">
      <c r="C48" s="11">
        <v>6000</v>
      </c>
      <c r="D48" t="s">
        <v>14</v>
      </c>
      <c r="H48" s="2" t="s">
        <v>15</v>
      </c>
      <c r="I48" s="76">
        <f>1-I46</f>
        <v>0.09999999999999998</v>
      </c>
      <c r="J48" s="3"/>
      <c r="L48" s="2"/>
      <c r="M48" s="2"/>
      <c r="N48" s="75"/>
      <c r="O48" s="69"/>
    </row>
    <row r="49" spans="3:15" ht="12.75">
      <c r="C49" s="87">
        <v>500</v>
      </c>
      <c r="D49" t="s">
        <v>16</v>
      </c>
      <c r="H49" s="75">
        <v>0.6</v>
      </c>
      <c r="I49" s="2"/>
      <c r="J49" s="3"/>
      <c r="L49" s="2"/>
      <c r="M49" s="2"/>
      <c r="N49" s="2"/>
      <c r="O49" s="74"/>
    </row>
    <row r="50" spans="3:15" ht="12.75">
      <c r="C50" s="11">
        <v>15000</v>
      </c>
      <c r="D50" t="s">
        <v>17</v>
      </c>
      <c r="H50" s="76">
        <f>1-H49</f>
        <v>0.4</v>
      </c>
      <c r="I50" s="2"/>
      <c r="J50" s="3"/>
      <c r="L50" s="2"/>
      <c r="M50" s="2"/>
      <c r="N50" s="76"/>
      <c r="O50" s="69"/>
    </row>
    <row r="51" spans="3:15" ht="12.75">
      <c r="C51" s="11">
        <v>-2000</v>
      </c>
      <c r="D51" t="s">
        <v>18</v>
      </c>
      <c r="H51" s="2" t="s">
        <v>19</v>
      </c>
      <c r="I51" s="75">
        <v>0.5</v>
      </c>
      <c r="J51" s="3"/>
      <c r="L51" s="2"/>
      <c r="M51" s="75"/>
      <c r="N51" s="2"/>
      <c r="O51" s="69"/>
    </row>
    <row r="52" spans="8:15" ht="12.75">
      <c r="H52" s="2"/>
      <c r="I52" s="2" t="s">
        <v>11</v>
      </c>
      <c r="J52" s="4">
        <f>H50*I51</f>
        <v>0.2</v>
      </c>
      <c r="L52" s="2"/>
      <c r="M52" s="76"/>
      <c r="N52" s="2"/>
      <c r="O52" s="69"/>
    </row>
    <row r="53" spans="3:15" ht="12.75">
      <c r="C53" s="2"/>
      <c r="D53" s="2"/>
      <c r="H53" s="2"/>
      <c r="I53" s="76">
        <f>1-I51</f>
        <v>0.5</v>
      </c>
      <c r="J53" s="3"/>
      <c r="L53" s="2"/>
      <c r="M53" s="2"/>
      <c r="N53" s="75"/>
      <c r="O53" s="69"/>
    </row>
    <row r="54" spans="3:15" ht="12.75">
      <c r="C54" s="2"/>
      <c r="D54" s="2" t="s">
        <v>15</v>
      </c>
      <c r="E54" s="10">
        <f>C50-C48-D38</f>
        <v>8800</v>
      </c>
      <c r="F54" s="10"/>
      <c r="G54" s="10"/>
      <c r="H54" s="2"/>
      <c r="I54" s="2" t="s">
        <v>13</v>
      </c>
      <c r="J54" s="4">
        <f>H50*I53</f>
        <v>0.2</v>
      </c>
      <c r="L54" s="2"/>
      <c r="M54" s="2"/>
      <c r="N54" s="2"/>
      <c r="O54" s="74"/>
    </row>
    <row r="55" spans="2:15" ht="12.75">
      <c r="B55" s="2"/>
      <c r="C55" s="2"/>
      <c r="D55" s="14">
        <f>H49</f>
        <v>0.6</v>
      </c>
      <c r="E55" s="2"/>
      <c r="F55" s="2"/>
      <c r="G55" s="2"/>
      <c r="H55" s="2"/>
      <c r="I55" s="2"/>
      <c r="L55" s="2"/>
      <c r="M55" s="2"/>
      <c r="N55" s="76"/>
      <c r="O55" s="69"/>
    </row>
    <row r="56" spans="2:15" ht="12.75">
      <c r="B56" s="2"/>
      <c r="C56" s="111">
        <f>D55*E54+D57*E58</f>
        <v>2480</v>
      </c>
      <c r="D56" s="112"/>
      <c r="E56" s="2"/>
      <c r="F56" s="2"/>
      <c r="G56" s="2"/>
      <c r="L56" s="15"/>
      <c r="M56" s="2"/>
      <c r="N56" s="2"/>
      <c r="O56" s="74"/>
    </row>
    <row r="57" spans="2:15" ht="12.75">
      <c r="B57" s="2"/>
      <c r="C57" s="2"/>
      <c r="D57" s="14">
        <f>1-D55</f>
        <v>0.4</v>
      </c>
      <c r="E57" s="2"/>
      <c r="F57" s="2"/>
      <c r="G57" s="2"/>
      <c r="L57" s="2"/>
      <c r="M57" s="2"/>
      <c r="N57" s="2"/>
      <c r="O57" s="2"/>
    </row>
    <row r="58" spans="2:15" ht="12.75">
      <c r="B58" s="2"/>
      <c r="C58" s="2"/>
      <c r="D58" s="2" t="s">
        <v>19</v>
      </c>
      <c r="E58" s="15">
        <f>C51-C48-D38+D39</f>
        <v>-7000</v>
      </c>
      <c r="F58" s="15"/>
      <c r="G58" s="15"/>
      <c r="L58" s="2"/>
      <c r="M58" s="2"/>
      <c r="N58" s="2"/>
      <c r="O58" s="2"/>
    </row>
    <row r="59" spans="2:9" ht="12.75">
      <c r="B59" s="110" t="s">
        <v>20</v>
      </c>
      <c r="C59" s="110"/>
      <c r="D59" s="2"/>
      <c r="E59" s="2"/>
      <c r="F59" s="2"/>
      <c r="G59" s="2"/>
      <c r="H59" s="2"/>
      <c r="I59" s="2"/>
    </row>
    <row r="60" spans="2:10" ht="12.75">
      <c r="B60" s="102">
        <f>MAX(C56,C66)</f>
        <v>2800.000000000001</v>
      </c>
      <c r="C60" s="16"/>
      <c r="D60" s="16"/>
      <c r="E60" s="16"/>
      <c r="F60" s="16"/>
      <c r="G60" s="16"/>
      <c r="H60" s="16"/>
      <c r="I60" s="22"/>
      <c r="J60" s="12"/>
    </row>
    <row r="61" spans="2:10" ht="12.75">
      <c r="B61" s="102"/>
      <c r="C61" s="16"/>
      <c r="D61" s="16"/>
      <c r="F61" s="98">
        <f>I61*J61+I62*J62</f>
        <v>4029.729729729731</v>
      </c>
      <c r="G61" s="17"/>
      <c r="H61" s="16" t="s">
        <v>15</v>
      </c>
      <c r="I61" s="23">
        <f>J45/(J45+J52)</f>
        <v>0.7297297297297298</v>
      </c>
      <c r="J61" s="13">
        <f>C50-C48-C49-D38</f>
        <v>8300</v>
      </c>
    </row>
    <row r="62" spans="2:10" ht="12.75">
      <c r="B62" s="101" t="s">
        <v>21</v>
      </c>
      <c r="C62" s="101"/>
      <c r="D62" s="16"/>
      <c r="E62" s="26" t="s">
        <v>22</v>
      </c>
      <c r="F62" s="99"/>
      <c r="G62" s="18"/>
      <c r="H62" s="16" t="s">
        <v>19</v>
      </c>
      <c r="I62" s="23">
        <f>1-I61</f>
        <v>0.2702702702702702</v>
      </c>
      <c r="J62" s="13">
        <f>C51-C48-C49-D38+D39</f>
        <v>-7500</v>
      </c>
    </row>
    <row r="63" spans="2:10" ht="12.75">
      <c r="B63" s="2"/>
      <c r="C63" s="16"/>
      <c r="D63" s="16" t="s">
        <v>11</v>
      </c>
      <c r="E63" s="24">
        <f>MAX(F61,H64)</f>
        <v>4029.729729729731</v>
      </c>
      <c r="F63" s="19"/>
      <c r="G63" s="19"/>
      <c r="H63" s="16"/>
      <c r="I63" s="22"/>
      <c r="J63" s="12"/>
    </row>
    <row r="64" spans="2:10" ht="12.75">
      <c r="B64" s="2"/>
      <c r="C64" s="16"/>
      <c r="D64" s="20">
        <f>J45+J52</f>
        <v>0.74</v>
      </c>
      <c r="E64" s="6" t="s">
        <v>23</v>
      </c>
      <c r="G64" s="6"/>
      <c r="H64" s="21">
        <f>-C49-D38</f>
        <v>-700</v>
      </c>
      <c r="I64" s="22"/>
      <c r="J64" s="12"/>
    </row>
    <row r="65" spans="2:10" ht="12.75">
      <c r="B65" s="2"/>
      <c r="C65" s="16"/>
      <c r="D65" s="16"/>
      <c r="E65" s="17"/>
      <c r="F65" s="17"/>
      <c r="G65" s="17"/>
      <c r="H65" s="16"/>
      <c r="I65" s="22"/>
      <c r="J65" s="12"/>
    </row>
    <row r="66" spans="2:10" ht="12.75">
      <c r="B66" s="2"/>
      <c r="C66" s="96">
        <f>D64*E63+D68*E69</f>
        <v>2800.000000000001</v>
      </c>
      <c r="D66" s="97"/>
      <c r="E66" s="6"/>
      <c r="F66" s="6"/>
      <c r="G66" s="6"/>
      <c r="H66" s="16"/>
      <c r="I66" s="22"/>
      <c r="J66" s="12"/>
    </row>
    <row r="67" spans="2:10" ht="12.75">
      <c r="B67" s="2"/>
      <c r="C67" s="16"/>
      <c r="D67" s="16"/>
      <c r="F67" s="98">
        <f>I67*J67+I68*J68</f>
        <v>-3853.8461538461547</v>
      </c>
      <c r="G67" s="17"/>
      <c r="H67" s="22" t="s">
        <v>15</v>
      </c>
      <c r="I67" s="23">
        <f>J47/(J47+J54)</f>
        <v>0.2307692307692307</v>
      </c>
      <c r="J67" s="13">
        <f>J61</f>
        <v>8300</v>
      </c>
    </row>
    <row r="68" spans="2:10" ht="12.75">
      <c r="B68" s="2"/>
      <c r="C68" s="16"/>
      <c r="D68" s="20">
        <f>1-D64</f>
        <v>0.26</v>
      </c>
      <c r="E68" s="6" t="s">
        <v>22</v>
      </c>
      <c r="F68" s="99"/>
      <c r="G68" s="6"/>
      <c r="H68" s="22" t="s">
        <v>19</v>
      </c>
      <c r="I68" s="23">
        <f>1-I67</f>
        <v>0.7692307692307693</v>
      </c>
      <c r="J68" s="13">
        <f>J62</f>
        <v>-7500</v>
      </c>
    </row>
    <row r="69" spans="2:10" ht="12.75">
      <c r="B69" s="2"/>
      <c r="C69" s="16"/>
      <c r="D69" s="16" t="s">
        <v>13</v>
      </c>
      <c r="E69" s="24">
        <f>MAX(F67,H70)</f>
        <v>-700</v>
      </c>
      <c r="F69" s="19"/>
      <c r="G69" s="19"/>
      <c r="H69" s="16"/>
      <c r="I69" s="22"/>
      <c r="J69" s="12"/>
    </row>
    <row r="70" spans="2:10" ht="12.75">
      <c r="B70" s="2"/>
      <c r="C70" s="16"/>
      <c r="D70" s="16"/>
      <c r="E70" s="27" t="s">
        <v>23</v>
      </c>
      <c r="F70" s="18"/>
      <c r="G70" s="18"/>
      <c r="H70" s="21">
        <f>H64</f>
        <v>-700</v>
      </c>
      <c r="I70" s="16"/>
      <c r="J70" s="12"/>
    </row>
    <row r="71" spans="2:10" ht="12.75">
      <c r="B71" s="2"/>
      <c r="C71" s="16"/>
      <c r="D71" s="16"/>
      <c r="E71" s="2"/>
      <c r="F71" s="2"/>
      <c r="G71" s="2"/>
      <c r="H71" s="12"/>
      <c r="I71" s="12"/>
      <c r="J71" s="12"/>
    </row>
    <row r="72" spans="2:9" ht="12.75">
      <c r="B72" s="44"/>
      <c r="C72" s="44"/>
      <c r="D72" s="44"/>
      <c r="E72" s="44"/>
      <c r="F72" s="44"/>
      <c r="G72" s="44"/>
      <c r="H72" s="44"/>
      <c r="I72" s="44"/>
    </row>
    <row r="74" ht="12.75">
      <c r="B74" s="1" t="s">
        <v>96</v>
      </c>
    </row>
    <row r="75" ht="12.75">
      <c r="B75" s="1" t="s">
        <v>98</v>
      </c>
    </row>
    <row r="76" ht="12.75">
      <c r="B76" s="1" t="s">
        <v>97</v>
      </c>
    </row>
    <row r="77" ht="12.75">
      <c r="B77" s="1" t="s">
        <v>50</v>
      </c>
    </row>
    <row r="78" spans="2:7" ht="12.75">
      <c r="B78" s="1" t="s">
        <v>38</v>
      </c>
      <c r="G78" s="45">
        <f>E86</f>
        <v>68.18653088415108</v>
      </c>
    </row>
    <row r="79" ht="12.75">
      <c r="B79" s="1"/>
    </row>
    <row r="80" spans="2:6" ht="12.75">
      <c r="B80" s="1" t="s">
        <v>37</v>
      </c>
      <c r="F80" s="45">
        <f>E87</f>
        <v>21.974154623574464</v>
      </c>
    </row>
    <row r="81" ht="12.75">
      <c r="B81" s="1"/>
    </row>
    <row r="82" ht="12.75">
      <c r="B82" s="1" t="s">
        <v>51</v>
      </c>
    </row>
    <row r="83" spans="2:4" ht="12.75">
      <c r="B83" s="1" t="s">
        <v>52</v>
      </c>
      <c r="D83" s="45">
        <f>E90</f>
        <v>1.926119576667029</v>
      </c>
    </row>
    <row r="85" ht="12.75">
      <c r="C85" s="3" t="s">
        <v>63</v>
      </c>
    </row>
    <row r="86" spans="3:10" ht="12.75">
      <c r="C86" s="65">
        <f ca="1">100*SQRT(RAND())</f>
        <v>9.33049099249567</v>
      </c>
      <c r="E86" s="45">
        <f>AVERAGE(C86:C585)</f>
        <v>68.18653088415108</v>
      </c>
      <c r="F86" s="45" t="str">
        <f aca="true" t="shared" si="0" ref="F86:F91">showformula(E86)</f>
        <v>=AVERAGE(C86:C585)</v>
      </c>
      <c r="G86" s="29"/>
      <c r="H86" s="29"/>
      <c r="J86" t="s">
        <v>64</v>
      </c>
    </row>
    <row r="87" spans="3:10" ht="12.75">
      <c r="C87" s="66">
        <f aca="true" ca="1" t="shared" si="1" ref="C87:C150">100*SQRT(RAND())</f>
        <v>64.65181482583213</v>
      </c>
      <c r="E87" s="45">
        <f>STDEV(C86:C585)</f>
        <v>21.974154623574464</v>
      </c>
      <c r="F87" s="45" t="str">
        <f t="shared" si="0"/>
        <v>=STDEV(C86:C585)</v>
      </c>
      <c r="G87" s="29"/>
      <c r="H87" s="29"/>
      <c r="J87" t="s">
        <v>30</v>
      </c>
    </row>
    <row r="88" spans="3:10" ht="12.75">
      <c r="C88" s="66">
        <f ca="1" t="shared" si="1"/>
        <v>27.86833943528812</v>
      </c>
      <c r="E88" s="29">
        <f>E87^2</f>
        <v>482.86347142075897</v>
      </c>
      <c r="F88" s="29" t="str">
        <f t="shared" si="0"/>
        <v>=E87^2</v>
      </c>
      <c r="J88" t="s">
        <v>66</v>
      </c>
    </row>
    <row r="89" spans="3:10" ht="12.75">
      <c r="C89" s="66">
        <f ca="1" t="shared" si="1"/>
        <v>84.96282387236289</v>
      </c>
      <c r="E89" s="29">
        <f>E87/SQRT(500)</f>
        <v>0.9827140697280761</v>
      </c>
      <c r="F89" s="29" t="str">
        <f t="shared" si="0"/>
        <v>=E87/SQRT(500)</v>
      </c>
      <c r="J89" t="s">
        <v>92</v>
      </c>
    </row>
    <row r="90" spans="3:10" ht="12.75">
      <c r="C90" s="66">
        <f ca="1" t="shared" si="1"/>
        <v>99.94371001711141</v>
      </c>
      <c r="E90" s="45">
        <f>1.96*E87/SQRT(500)</f>
        <v>1.926119576667029</v>
      </c>
      <c r="F90" s="45" t="str">
        <f t="shared" si="0"/>
        <v>=1.96*E87/SQRT(500)</v>
      </c>
      <c r="G90" s="29"/>
      <c r="H90" s="29"/>
      <c r="J90" s="29" t="s">
        <v>65</v>
      </c>
    </row>
    <row r="91" spans="3:16" ht="12.75">
      <c r="C91" s="66">
        <f ca="1" t="shared" si="1"/>
        <v>70.54167952760871</v>
      </c>
      <c r="E91" s="29">
        <f>TINV(0.05,500-1)*E87/SQRT(500)</f>
        <v>1.9307671334852816</v>
      </c>
      <c r="F91" s="29" t="str">
        <f t="shared" si="0"/>
        <v>=TINV(0.05,500-1)*E87/SQRT(500)</v>
      </c>
      <c r="J91" s="29" t="s">
        <v>67</v>
      </c>
      <c r="P91" t="s">
        <v>115</v>
      </c>
    </row>
    <row r="92" spans="3:16" ht="13.5" thickBot="1">
      <c r="C92" s="66">
        <f ca="1" t="shared" si="1"/>
        <v>48.845996184739796</v>
      </c>
      <c r="P92" t="s">
        <v>116</v>
      </c>
    </row>
    <row r="93" spans="3:12" ht="12.75">
      <c r="C93" s="66">
        <f ca="1" t="shared" si="1"/>
        <v>76.21256713518552</v>
      </c>
      <c r="E93" s="88">
        <f>100*2/3</f>
        <v>66.66666666666667</v>
      </c>
      <c r="F93" s="105" t="s">
        <v>71</v>
      </c>
      <c r="G93" s="105"/>
      <c r="H93" s="105"/>
      <c r="I93" s="89"/>
      <c r="J93" s="89" t="s">
        <v>68</v>
      </c>
      <c r="K93" s="89"/>
      <c r="L93" s="54"/>
    </row>
    <row r="94" spans="3:12" ht="12.75">
      <c r="C94" s="66">
        <f ca="1" t="shared" si="1"/>
        <v>35.45521129771455</v>
      </c>
      <c r="E94" s="90">
        <f>100*SQRT(2)/6</f>
        <v>23.570226039551585</v>
      </c>
      <c r="F94" s="106"/>
      <c r="G94" s="106"/>
      <c r="H94" s="106"/>
      <c r="I94" s="91"/>
      <c r="J94" s="91" t="s">
        <v>69</v>
      </c>
      <c r="K94" s="91"/>
      <c r="L94" s="57"/>
    </row>
    <row r="95" spans="3:12" ht="13.5" thickBot="1">
      <c r="C95" s="66">
        <f ca="1" t="shared" si="1"/>
        <v>80.46340275309336</v>
      </c>
      <c r="E95" s="92">
        <f>E94^2</f>
        <v>555.5555555555555</v>
      </c>
      <c r="F95" s="107"/>
      <c r="G95" s="107"/>
      <c r="H95" s="107"/>
      <c r="I95" s="93"/>
      <c r="J95" s="93" t="s">
        <v>70</v>
      </c>
      <c r="K95" s="93"/>
      <c r="L95" s="64"/>
    </row>
    <row r="96" ht="12.75">
      <c r="C96" s="66">
        <f ca="1" t="shared" si="1"/>
        <v>22.913375666027886</v>
      </c>
    </row>
    <row r="97" spans="3:9" ht="12.75">
      <c r="C97" s="66">
        <f ca="1" t="shared" si="1"/>
        <v>99.1250534692518</v>
      </c>
      <c r="E97" s="46">
        <f>IF(ABS(E86-E93)&lt;E90,1,0)</f>
        <v>1</v>
      </c>
      <c r="F97" s="29" t="str">
        <f>showformula(E97)</f>
        <v>=IF(ABS(E86-E93)&lt;E90,1,0)</v>
      </c>
      <c r="I97" t="s">
        <v>86</v>
      </c>
    </row>
    <row r="98" spans="3:9" ht="12.75">
      <c r="C98" s="66">
        <f ca="1" t="shared" si="1"/>
        <v>80.1449944800458</v>
      </c>
      <c r="E98" s="46">
        <f>IF(ABS(E86-E93)&lt;E91,1,0)</f>
        <v>1</v>
      </c>
      <c r="F98" s="29" t="str">
        <f>showformula(E98)</f>
        <v>=IF(ABS(E86-E93)&lt;E91,1,0)</v>
      </c>
      <c r="I98" t="s">
        <v>86</v>
      </c>
    </row>
    <row r="99" ht="13.5" thickBot="1">
      <c r="C99" s="66">
        <f ca="1" t="shared" si="1"/>
        <v>90.68284967810308</v>
      </c>
    </row>
    <row r="100" spans="3:18" ht="12.75">
      <c r="C100" s="66">
        <f ca="1" t="shared" si="1"/>
        <v>88.87138773078304</v>
      </c>
      <c r="E100" s="50" t="str">
        <f>ADDRESS(ROW($E$86),COLUMN($E$86))</f>
        <v>$E$86</v>
      </c>
      <c r="F100" s="51" t="str">
        <f>ADDRESS(ROW($E$87),COLUMN($E$87))</f>
        <v>$E$87</v>
      </c>
      <c r="G100" s="51" t="str">
        <f>ADDRESS(ROW($E$88),COLUMN($E$88))</f>
        <v>$E$88</v>
      </c>
      <c r="H100" s="51" t="str">
        <f>ADDRESS(ROW($E$97),COLUMN($E$97))</f>
        <v>$E$97</v>
      </c>
      <c r="I100" s="51" t="str">
        <f>ADDRESS(ROW($E$98),COLUMN($E$98))</f>
        <v>$E$98</v>
      </c>
      <c r="J100" s="52" t="s">
        <v>28</v>
      </c>
      <c r="K100" s="53"/>
      <c r="L100" s="54"/>
      <c r="M100" s="30"/>
      <c r="N100" s="30"/>
      <c r="O100" s="30"/>
      <c r="P100" s="30"/>
      <c r="Q100" s="30"/>
      <c r="R100" s="34"/>
    </row>
    <row r="101" spans="3:18" ht="12.75">
      <c r="C101" s="66">
        <f ca="1" t="shared" si="1"/>
        <v>64.62778422473045</v>
      </c>
      <c r="E101" s="55">
        <v>66.66566586002529</v>
      </c>
      <c r="F101" s="56">
        <v>23.562475383556812</v>
      </c>
      <c r="G101" s="56">
        <v>555.5801164380457</v>
      </c>
      <c r="H101" s="68">
        <v>0.949397</v>
      </c>
      <c r="I101" s="68">
        <v>0.949904</v>
      </c>
      <c r="J101" s="49" t="s">
        <v>29</v>
      </c>
      <c r="K101" s="2"/>
      <c r="L101" s="57"/>
      <c r="M101" s="32"/>
      <c r="N101" s="32"/>
      <c r="O101" s="32"/>
      <c r="P101" s="33"/>
      <c r="Q101" s="33"/>
      <c r="R101" s="34"/>
    </row>
    <row r="102" spans="3:18" ht="12.75">
      <c r="C102" s="66">
        <f ca="1" t="shared" si="1"/>
        <v>70.48705572421514</v>
      </c>
      <c r="E102" s="55">
        <v>1.0532349936910563</v>
      </c>
      <c r="F102" s="58">
        <v>0.6243962101066801</v>
      </c>
      <c r="G102" s="58">
        <v>29.41791034585347</v>
      </c>
      <c r="H102" s="59">
        <v>0.21918573045110495</v>
      </c>
      <c r="I102" s="59">
        <v>0.21814316026508457</v>
      </c>
      <c r="J102" s="49" t="s">
        <v>30</v>
      </c>
      <c r="K102" s="2"/>
      <c r="L102" s="57"/>
      <c r="M102" s="32"/>
      <c r="N102" s="32"/>
      <c r="O102" s="32"/>
      <c r="P102" s="33"/>
      <c r="Q102" s="33"/>
      <c r="R102" s="34"/>
    </row>
    <row r="103" spans="3:18" ht="12.75">
      <c r="C103" s="66">
        <f ca="1" t="shared" si="1"/>
        <v>92.48963530578</v>
      </c>
      <c r="E103" s="55">
        <v>61.492474236910155</v>
      </c>
      <c r="F103" s="58">
        <v>19.909661105639355</v>
      </c>
      <c r="G103" s="58">
        <v>396.3946053414085</v>
      </c>
      <c r="H103" s="59">
        <v>0</v>
      </c>
      <c r="I103" s="59">
        <v>0</v>
      </c>
      <c r="J103" s="49" t="s">
        <v>31</v>
      </c>
      <c r="K103" s="2"/>
      <c r="L103" s="57"/>
      <c r="M103" s="32"/>
      <c r="N103" s="32"/>
      <c r="O103" s="32"/>
      <c r="P103" s="33"/>
      <c r="Q103" s="33"/>
      <c r="R103" s="34"/>
    </row>
    <row r="104" spans="3:18" ht="12.75">
      <c r="C104" s="66">
        <f ca="1" t="shared" si="1"/>
        <v>47.72275500097783</v>
      </c>
      <c r="E104" s="55">
        <v>71.60790681149754</v>
      </c>
      <c r="F104" s="58">
        <v>26.822357613101666</v>
      </c>
      <c r="G104" s="58">
        <v>719.4388679251128</v>
      </c>
      <c r="H104" s="59">
        <v>1</v>
      </c>
      <c r="I104" s="59">
        <v>1</v>
      </c>
      <c r="J104" s="49" t="s">
        <v>32</v>
      </c>
      <c r="K104" s="2"/>
      <c r="L104" s="57"/>
      <c r="M104" s="32"/>
      <c r="N104" s="32"/>
      <c r="O104" s="32"/>
      <c r="P104" s="33"/>
      <c r="Q104" s="33"/>
      <c r="R104" s="34"/>
    </row>
    <row r="105" spans="3:18" ht="13.5" thickBot="1">
      <c r="C105" s="66">
        <f ca="1" t="shared" si="1"/>
        <v>66.9270952028077</v>
      </c>
      <c r="E105" s="60">
        <v>1000000</v>
      </c>
      <c r="F105" s="61">
        <v>1000000</v>
      </c>
      <c r="G105" s="61">
        <v>1000000</v>
      </c>
      <c r="H105" s="61">
        <v>1000000</v>
      </c>
      <c r="I105" s="61">
        <v>1000000</v>
      </c>
      <c r="J105" s="62" t="s">
        <v>33</v>
      </c>
      <c r="K105" s="63"/>
      <c r="L105" s="64"/>
      <c r="M105" s="31"/>
      <c r="N105" s="31"/>
      <c r="O105" s="31"/>
      <c r="P105" s="31"/>
      <c r="Q105" s="31"/>
      <c r="R105" s="34"/>
    </row>
    <row r="106" spans="3:9" ht="12.75">
      <c r="C106" s="66">
        <f ca="1" t="shared" si="1"/>
        <v>69.38467872849348</v>
      </c>
      <c r="E106" s="32"/>
      <c r="F106" s="32"/>
      <c r="G106" s="32"/>
      <c r="H106" s="48"/>
      <c r="I106" s="48"/>
    </row>
    <row r="107" spans="3:9" ht="12.75">
      <c r="C107" s="66">
        <f ca="1" t="shared" si="1"/>
        <v>45.10857744391514</v>
      </c>
      <c r="F107" s="103" t="s">
        <v>117</v>
      </c>
      <c r="G107" s="103" t="s">
        <v>73</v>
      </c>
      <c r="H107" s="103" t="s">
        <v>72</v>
      </c>
      <c r="I107" s="103" t="s">
        <v>73</v>
      </c>
    </row>
    <row r="108" spans="3:14" ht="12.75">
      <c r="C108" s="66">
        <f ca="1" t="shared" si="1"/>
        <v>98.59689845126952</v>
      </c>
      <c r="F108" s="104"/>
      <c r="G108" s="104"/>
      <c r="H108" s="104"/>
      <c r="I108" s="104"/>
      <c r="N108" s="82"/>
    </row>
    <row r="109" spans="3:6" ht="12.75">
      <c r="C109" s="66">
        <f ca="1" t="shared" si="1"/>
        <v>56.90242523095693</v>
      </c>
      <c r="F109" s="47"/>
    </row>
    <row r="110" spans="3:9" ht="12.75">
      <c r="C110" s="66">
        <f ca="1" t="shared" si="1"/>
        <v>65.54914889988049</v>
      </c>
      <c r="E110" s="49" t="s">
        <v>74</v>
      </c>
      <c r="I110" t="s">
        <v>79</v>
      </c>
    </row>
    <row r="111" spans="3:9" ht="12.75">
      <c r="C111" s="66">
        <f ca="1" t="shared" si="1"/>
        <v>69.07273299565222</v>
      </c>
      <c r="E111" s="49" t="s">
        <v>75</v>
      </c>
      <c r="F111" s="49"/>
      <c r="I111" t="s">
        <v>80</v>
      </c>
    </row>
    <row r="112" spans="3:9" ht="12.75">
      <c r="C112" s="66">
        <f ca="1" t="shared" si="1"/>
        <v>96.68766524356506</v>
      </c>
      <c r="E112" s="49" t="s">
        <v>85</v>
      </c>
      <c r="F112" s="49"/>
      <c r="I112" t="s">
        <v>81</v>
      </c>
    </row>
    <row r="113" spans="3:11" ht="12.75">
      <c r="C113" s="66">
        <f ca="1" t="shared" si="1"/>
        <v>66.00268450041068</v>
      </c>
      <c r="E113" s="49" t="s">
        <v>76</v>
      </c>
      <c r="F113" s="49"/>
      <c r="I113" t="s">
        <v>84</v>
      </c>
      <c r="K113" s="37"/>
    </row>
    <row r="114" spans="3:11" ht="12.75">
      <c r="C114" s="66">
        <f ca="1" t="shared" si="1"/>
        <v>70.71616670238416</v>
      </c>
      <c r="E114" s="49" t="s">
        <v>77</v>
      </c>
      <c r="F114" s="49"/>
      <c r="I114" t="s">
        <v>82</v>
      </c>
      <c r="J114" s="37"/>
      <c r="K114" s="37"/>
    </row>
    <row r="115" spans="3:11" ht="12.75">
      <c r="C115" s="66">
        <f ca="1" t="shared" si="1"/>
        <v>76.71351633322871</v>
      </c>
      <c r="E115" s="49" t="s">
        <v>78</v>
      </c>
      <c r="F115" s="49"/>
      <c r="I115" t="s">
        <v>83</v>
      </c>
      <c r="J115" s="37"/>
      <c r="K115" s="37"/>
    </row>
    <row r="116" spans="3:11" ht="12.75">
      <c r="C116" s="66">
        <f ca="1" t="shared" si="1"/>
        <v>64.8444480371112</v>
      </c>
      <c r="F116" s="49"/>
      <c r="J116" s="37"/>
      <c r="K116" s="37"/>
    </row>
    <row r="117" spans="3:13" ht="12.75">
      <c r="C117" s="66">
        <f ca="1" t="shared" si="1"/>
        <v>94.43158691725063</v>
      </c>
      <c r="E117" s="83"/>
      <c r="I117" s="30"/>
      <c r="J117" s="37"/>
      <c r="K117" s="37"/>
      <c r="L117" s="30"/>
      <c r="M117" s="34"/>
    </row>
    <row r="118" spans="3:13" ht="12.75">
      <c r="C118" s="66">
        <f ca="1" t="shared" si="1"/>
        <v>50.67246426923504</v>
      </c>
      <c r="I118" s="32"/>
      <c r="J118" s="37"/>
      <c r="K118" s="37"/>
      <c r="L118" s="35"/>
      <c r="M118" s="34"/>
    </row>
    <row r="119" spans="3:13" ht="12.75">
      <c r="C119" s="66">
        <f ca="1" t="shared" si="1"/>
        <v>60.842835245561155</v>
      </c>
      <c r="E119" s="22"/>
      <c r="I119" s="32"/>
      <c r="J119" s="37"/>
      <c r="K119" s="37"/>
      <c r="L119" s="35"/>
      <c r="M119" s="34"/>
    </row>
    <row r="120" spans="3:13" ht="12.75">
      <c r="C120" s="66">
        <f ca="1" t="shared" si="1"/>
        <v>95.96179685162129</v>
      </c>
      <c r="I120" s="32"/>
      <c r="J120" s="37"/>
      <c r="K120" s="37"/>
      <c r="L120" s="33"/>
      <c r="M120" s="34"/>
    </row>
    <row r="121" spans="3:13" ht="12.75">
      <c r="C121" s="66">
        <f ca="1" t="shared" si="1"/>
        <v>86.58811962757288</v>
      </c>
      <c r="I121" s="31"/>
      <c r="J121" s="37"/>
      <c r="K121" s="37"/>
      <c r="L121" s="31"/>
      <c r="M121" s="34"/>
    </row>
    <row r="122" spans="3:12" ht="12.75">
      <c r="C122" s="66">
        <f ca="1" t="shared" si="1"/>
        <v>64.16789132412603</v>
      </c>
      <c r="I122" s="29"/>
      <c r="J122" s="29"/>
      <c r="K122" s="29"/>
      <c r="L122" s="36"/>
    </row>
    <row r="123" ht="12.75">
      <c r="C123" s="66">
        <f ca="1" t="shared" si="1"/>
        <v>61.157267717223974</v>
      </c>
    </row>
    <row r="124" ht="12.75">
      <c r="C124" s="66">
        <f ca="1" t="shared" si="1"/>
        <v>94.42258131584398</v>
      </c>
    </row>
    <row r="125" ht="12.75">
      <c r="C125" s="66">
        <f ca="1" t="shared" si="1"/>
        <v>56.47258519091637</v>
      </c>
    </row>
    <row r="126" ht="12.75">
      <c r="C126" s="66">
        <f ca="1" t="shared" si="1"/>
        <v>17.099346453265408</v>
      </c>
    </row>
    <row r="127" ht="12.75">
      <c r="C127" s="66">
        <f ca="1" t="shared" si="1"/>
        <v>56.060216827702426</v>
      </c>
    </row>
    <row r="128" ht="12.75">
      <c r="C128" s="66">
        <f ca="1" t="shared" si="1"/>
        <v>11.38952554830909</v>
      </c>
    </row>
    <row r="129" ht="12.75">
      <c r="C129" s="66">
        <f ca="1" t="shared" si="1"/>
        <v>81.53552808667494</v>
      </c>
    </row>
    <row r="130" ht="12.75">
      <c r="C130" s="66">
        <f ca="1" t="shared" si="1"/>
        <v>87.6961527555604</v>
      </c>
    </row>
    <row r="131" ht="12.75">
      <c r="C131" s="66">
        <f ca="1" t="shared" si="1"/>
        <v>77.57731437847546</v>
      </c>
    </row>
    <row r="132" ht="12.75">
      <c r="C132" s="66">
        <f ca="1" t="shared" si="1"/>
        <v>86.77654386767387</v>
      </c>
    </row>
    <row r="133" ht="12.75">
      <c r="C133" s="66">
        <f ca="1" t="shared" si="1"/>
        <v>87.01189930858064</v>
      </c>
    </row>
    <row r="134" ht="12.75">
      <c r="C134" s="66">
        <f ca="1" t="shared" si="1"/>
        <v>84.99420412280764</v>
      </c>
    </row>
    <row r="135" ht="12.75">
      <c r="C135" s="66">
        <f ca="1" t="shared" si="1"/>
        <v>71.91889537422388</v>
      </c>
    </row>
    <row r="136" ht="12.75">
      <c r="C136" s="66">
        <f ca="1" t="shared" si="1"/>
        <v>56.2796188253743</v>
      </c>
    </row>
    <row r="137" ht="12.75">
      <c r="C137" s="66">
        <f ca="1" t="shared" si="1"/>
        <v>68.78066008269835</v>
      </c>
    </row>
    <row r="138" ht="12.75">
      <c r="C138" s="66">
        <f ca="1" t="shared" si="1"/>
        <v>93.73742935184507</v>
      </c>
    </row>
    <row r="139" ht="12.75">
      <c r="C139" s="66">
        <f ca="1" t="shared" si="1"/>
        <v>42.375989684919865</v>
      </c>
    </row>
    <row r="140" ht="12.75">
      <c r="C140" s="66">
        <f ca="1" t="shared" si="1"/>
        <v>67.72719898813403</v>
      </c>
    </row>
    <row r="141" ht="12.75">
      <c r="C141" s="66">
        <f ca="1" t="shared" si="1"/>
        <v>22.772595332626366</v>
      </c>
    </row>
    <row r="142" ht="12.75">
      <c r="C142" s="66">
        <f ca="1" t="shared" si="1"/>
        <v>78.40970313229856</v>
      </c>
    </row>
    <row r="143" ht="12.75">
      <c r="C143" s="66">
        <f ca="1" t="shared" si="1"/>
        <v>58.45338123858237</v>
      </c>
    </row>
    <row r="144" ht="12.75">
      <c r="C144" s="66">
        <f ca="1" t="shared" si="1"/>
        <v>50.67240359610313</v>
      </c>
    </row>
    <row r="145" ht="12.75">
      <c r="C145" s="66">
        <f ca="1" t="shared" si="1"/>
        <v>88.38057106164912</v>
      </c>
    </row>
    <row r="146" ht="12.75">
      <c r="C146" s="66">
        <f ca="1" t="shared" si="1"/>
        <v>91.34510341716303</v>
      </c>
    </row>
    <row r="147" ht="12.75">
      <c r="C147" s="66">
        <f ca="1" t="shared" si="1"/>
        <v>74.80047793421718</v>
      </c>
    </row>
    <row r="148" ht="12.75">
      <c r="C148" s="66">
        <f ca="1" t="shared" si="1"/>
        <v>73.36028728999547</v>
      </c>
    </row>
    <row r="149" ht="12.75">
      <c r="C149" s="66">
        <f ca="1" t="shared" si="1"/>
        <v>62.34289997730686</v>
      </c>
    </row>
    <row r="150" ht="12.75">
      <c r="C150" s="66">
        <f ca="1" t="shared" si="1"/>
        <v>83.11186721773386</v>
      </c>
    </row>
    <row r="151" ht="12.75">
      <c r="C151" s="66">
        <f aca="true" ca="1" t="shared" si="2" ref="C151:C214">100*SQRT(RAND())</f>
        <v>83.87282569187829</v>
      </c>
    </row>
    <row r="152" ht="12.75">
      <c r="C152" s="66">
        <f ca="1" t="shared" si="2"/>
        <v>93.09524018424534</v>
      </c>
    </row>
    <row r="153" ht="12.75">
      <c r="C153" s="66">
        <f ca="1" t="shared" si="2"/>
        <v>57.25742509097944</v>
      </c>
    </row>
    <row r="154" ht="12.75">
      <c r="C154" s="66">
        <f ca="1" t="shared" si="2"/>
        <v>67.98271667649425</v>
      </c>
    </row>
    <row r="155" ht="12.75">
      <c r="C155" s="66">
        <f ca="1" t="shared" si="2"/>
        <v>95.24024817933771</v>
      </c>
    </row>
    <row r="156" ht="12.75">
      <c r="C156" s="66">
        <f ca="1" t="shared" si="2"/>
        <v>50.10883542873411</v>
      </c>
    </row>
    <row r="157" ht="12.75">
      <c r="C157" s="66">
        <f ca="1" t="shared" si="2"/>
        <v>67.78333707582705</v>
      </c>
    </row>
    <row r="158" ht="12.75">
      <c r="C158" s="66">
        <f ca="1" t="shared" si="2"/>
        <v>94.43333213961597</v>
      </c>
    </row>
    <row r="159" ht="12.75">
      <c r="C159" s="66">
        <f ca="1" t="shared" si="2"/>
        <v>22.993152372573487</v>
      </c>
    </row>
    <row r="160" ht="12.75">
      <c r="C160" s="66">
        <f ca="1" t="shared" si="2"/>
        <v>82.21219830528274</v>
      </c>
    </row>
    <row r="161" ht="12.75">
      <c r="C161" s="66">
        <f ca="1" t="shared" si="2"/>
        <v>28.741930573656084</v>
      </c>
    </row>
    <row r="162" ht="12.75">
      <c r="C162" s="66">
        <f ca="1" t="shared" si="2"/>
        <v>71.4224137809195</v>
      </c>
    </row>
    <row r="163" ht="12.75">
      <c r="C163" s="66">
        <f ca="1" t="shared" si="2"/>
        <v>76.88745077583408</v>
      </c>
    </row>
    <row r="164" ht="12.75">
      <c r="C164" s="66">
        <f ca="1" t="shared" si="2"/>
        <v>58.543206559913564</v>
      </c>
    </row>
    <row r="165" ht="12.75">
      <c r="C165" s="66">
        <f ca="1" t="shared" si="2"/>
        <v>73.86161562421657</v>
      </c>
    </row>
    <row r="166" ht="12.75">
      <c r="C166" s="66">
        <f ca="1" t="shared" si="2"/>
        <v>78.45131602884081</v>
      </c>
    </row>
    <row r="167" ht="12.75">
      <c r="C167" s="66">
        <f ca="1" t="shared" si="2"/>
        <v>54.995364458223484</v>
      </c>
    </row>
    <row r="168" ht="12.75">
      <c r="C168" s="66">
        <f ca="1" t="shared" si="2"/>
        <v>81.30327480089704</v>
      </c>
    </row>
    <row r="169" ht="12.75">
      <c r="C169" s="66">
        <f ca="1" t="shared" si="2"/>
        <v>20.45316608747463</v>
      </c>
    </row>
    <row r="170" ht="12.75">
      <c r="C170" s="66">
        <f ca="1" t="shared" si="2"/>
        <v>77.92103924058313</v>
      </c>
    </row>
    <row r="171" ht="12.75">
      <c r="C171" s="66">
        <f ca="1" t="shared" si="2"/>
        <v>87.93091120736993</v>
      </c>
    </row>
    <row r="172" ht="12.75">
      <c r="C172" s="66">
        <f ca="1" t="shared" si="2"/>
        <v>68.3518650729084</v>
      </c>
    </row>
    <row r="173" ht="12.75">
      <c r="C173" s="66">
        <f ca="1" t="shared" si="2"/>
        <v>34.77614181074687</v>
      </c>
    </row>
    <row r="174" ht="12.75">
      <c r="C174" s="66">
        <f ca="1" t="shared" si="2"/>
        <v>86.52644419857195</v>
      </c>
    </row>
    <row r="175" ht="12.75">
      <c r="C175" s="66">
        <f ca="1" t="shared" si="2"/>
        <v>82.36746801933377</v>
      </c>
    </row>
    <row r="176" ht="12.75">
      <c r="C176" s="66">
        <f ca="1" t="shared" si="2"/>
        <v>53.97596226531067</v>
      </c>
    </row>
    <row r="177" ht="12.75">
      <c r="C177" s="66">
        <f ca="1" t="shared" si="2"/>
        <v>66.00522287406594</v>
      </c>
    </row>
    <row r="178" ht="12.75">
      <c r="C178" s="66">
        <f ca="1" t="shared" si="2"/>
        <v>93.89495103510042</v>
      </c>
    </row>
    <row r="179" ht="12.75">
      <c r="C179" s="66">
        <f ca="1" t="shared" si="2"/>
        <v>78.44228046443915</v>
      </c>
    </row>
    <row r="180" ht="12.75">
      <c r="C180" s="66">
        <f ca="1" t="shared" si="2"/>
        <v>78.11742822025919</v>
      </c>
    </row>
    <row r="181" ht="12.75">
      <c r="C181" s="66">
        <f ca="1" t="shared" si="2"/>
        <v>94.89378680310726</v>
      </c>
    </row>
    <row r="182" ht="12.75">
      <c r="C182" s="66">
        <f ca="1" t="shared" si="2"/>
        <v>39.29350920808554</v>
      </c>
    </row>
    <row r="183" ht="12.75">
      <c r="C183" s="66">
        <f ca="1" t="shared" si="2"/>
        <v>94.19243684760802</v>
      </c>
    </row>
    <row r="184" ht="12.75">
      <c r="C184" s="66">
        <f ca="1" t="shared" si="2"/>
        <v>59.88986678778843</v>
      </c>
    </row>
    <row r="185" ht="12.75">
      <c r="C185" s="66">
        <f ca="1" t="shared" si="2"/>
        <v>75.21993186856578</v>
      </c>
    </row>
    <row r="186" ht="12.75">
      <c r="C186" s="66">
        <f ca="1" t="shared" si="2"/>
        <v>37.48929547430089</v>
      </c>
    </row>
    <row r="187" ht="12.75">
      <c r="C187" s="66">
        <f ca="1" t="shared" si="2"/>
        <v>84.45123733131423</v>
      </c>
    </row>
    <row r="188" ht="12.75">
      <c r="C188" s="66">
        <f ca="1" t="shared" si="2"/>
        <v>53.13017031469597</v>
      </c>
    </row>
    <row r="189" ht="12.75">
      <c r="C189" s="66">
        <f ca="1" t="shared" si="2"/>
        <v>90.27700483992152</v>
      </c>
    </row>
    <row r="190" ht="12.75">
      <c r="C190" s="66">
        <f ca="1" t="shared" si="2"/>
        <v>7.249209377079727</v>
      </c>
    </row>
    <row r="191" ht="12.75">
      <c r="C191" s="66">
        <f ca="1" t="shared" si="2"/>
        <v>27.428794707390242</v>
      </c>
    </row>
    <row r="192" ht="12.75">
      <c r="C192" s="66">
        <f ca="1" t="shared" si="2"/>
        <v>50.707944614393995</v>
      </c>
    </row>
    <row r="193" ht="12.75">
      <c r="C193" s="66">
        <f ca="1" t="shared" si="2"/>
        <v>94.38002091076648</v>
      </c>
    </row>
    <row r="194" ht="12.75">
      <c r="C194" s="66">
        <f ca="1" t="shared" si="2"/>
        <v>81.22811503741448</v>
      </c>
    </row>
    <row r="195" ht="12.75">
      <c r="C195" s="66">
        <f ca="1" t="shared" si="2"/>
        <v>61.32565656230727</v>
      </c>
    </row>
    <row r="196" ht="12.75">
      <c r="C196" s="66">
        <f ca="1" t="shared" si="2"/>
        <v>87.24437842761591</v>
      </c>
    </row>
    <row r="197" ht="12.75">
      <c r="C197" s="66">
        <f ca="1" t="shared" si="2"/>
        <v>44.954039158520644</v>
      </c>
    </row>
    <row r="198" ht="12.75">
      <c r="C198" s="66">
        <f ca="1" t="shared" si="2"/>
        <v>69.00844280481226</v>
      </c>
    </row>
    <row r="199" ht="12.75">
      <c r="C199" s="66">
        <f ca="1" t="shared" si="2"/>
        <v>86.91725855077766</v>
      </c>
    </row>
    <row r="200" ht="12.75">
      <c r="C200" s="66">
        <f ca="1" t="shared" si="2"/>
        <v>75.26507474372559</v>
      </c>
    </row>
    <row r="201" ht="12.75">
      <c r="C201" s="66">
        <f ca="1" t="shared" si="2"/>
        <v>84.12501698034073</v>
      </c>
    </row>
    <row r="202" ht="12.75">
      <c r="C202" s="66">
        <f ca="1" t="shared" si="2"/>
        <v>95.96962022644175</v>
      </c>
    </row>
    <row r="203" ht="12.75">
      <c r="C203" s="66">
        <f ca="1" t="shared" si="2"/>
        <v>97.54148866232174</v>
      </c>
    </row>
    <row r="204" ht="12.75">
      <c r="C204" s="66">
        <f ca="1" t="shared" si="2"/>
        <v>76.61413120122819</v>
      </c>
    </row>
    <row r="205" ht="12.75">
      <c r="C205" s="66">
        <f ca="1" t="shared" si="2"/>
        <v>55.264719427939745</v>
      </c>
    </row>
    <row r="206" ht="12.75">
      <c r="C206" s="66">
        <f ca="1" t="shared" si="2"/>
        <v>67.36545103163978</v>
      </c>
    </row>
    <row r="207" ht="12.75">
      <c r="C207" s="66">
        <f ca="1" t="shared" si="2"/>
        <v>84.56264490354773</v>
      </c>
    </row>
    <row r="208" ht="12.75">
      <c r="C208" s="66">
        <f ca="1" t="shared" si="2"/>
        <v>90.8600340086857</v>
      </c>
    </row>
    <row r="209" ht="12.75">
      <c r="C209" s="66">
        <f ca="1" t="shared" si="2"/>
        <v>55.12719179786345</v>
      </c>
    </row>
    <row r="210" ht="12.75">
      <c r="C210" s="66">
        <f ca="1" t="shared" si="2"/>
        <v>72.75303189950846</v>
      </c>
    </row>
    <row r="211" ht="12.75">
      <c r="C211" s="66">
        <f ca="1" t="shared" si="2"/>
        <v>91.52915573985085</v>
      </c>
    </row>
    <row r="212" ht="12.75">
      <c r="C212" s="66">
        <f ca="1" t="shared" si="2"/>
        <v>78.07875320403164</v>
      </c>
    </row>
    <row r="213" ht="12.75">
      <c r="C213" s="66">
        <f ca="1" t="shared" si="2"/>
        <v>62.206427320234084</v>
      </c>
    </row>
    <row r="214" ht="12.75">
      <c r="C214" s="66">
        <f ca="1" t="shared" si="2"/>
        <v>17.494481647859818</v>
      </c>
    </row>
    <row r="215" ht="12.75">
      <c r="C215" s="66">
        <f aca="true" ca="1" t="shared" si="3" ref="C215:C278">100*SQRT(RAND())</f>
        <v>60.67022991133073</v>
      </c>
    </row>
    <row r="216" ht="12.75">
      <c r="C216" s="66">
        <f ca="1" t="shared" si="3"/>
        <v>57.65042065856808</v>
      </c>
    </row>
    <row r="217" ht="12.75">
      <c r="C217" s="66">
        <f ca="1" t="shared" si="3"/>
        <v>28.26270334404696</v>
      </c>
    </row>
    <row r="218" ht="12.75">
      <c r="C218" s="66">
        <f ca="1" t="shared" si="3"/>
        <v>87.29302025782708</v>
      </c>
    </row>
    <row r="219" ht="12.75">
      <c r="C219" s="66">
        <f ca="1" t="shared" si="3"/>
        <v>82.97920047047256</v>
      </c>
    </row>
    <row r="220" ht="12.75">
      <c r="C220" s="66">
        <f ca="1" t="shared" si="3"/>
        <v>96.12519100357395</v>
      </c>
    </row>
    <row r="221" ht="12.75">
      <c r="C221" s="66">
        <f ca="1" t="shared" si="3"/>
        <v>92.99094319547196</v>
      </c>
    </row>
    <row r="222" ht="12.75">
      <c r="C222" s="66">
        <f ca="1" t="shared" si="3"/>
        <v>46.708832734642385</v>
      </c>
    </row>
    <row r="223" ht="12.75">
      <c r="C223" s="66">
        <f ca="1" t="shared" si="3"/>
        <v>98.82324842765976</v>
      </c>
    </row>
    <row r="224" ht="12.75">
      <c r="C224" s="66">
        <f ca="1" t="shared" si="3"/>
        <v>68.09579478594416</v>
      </c>
    </row>
    <row r="225" ht="12.75">
      <c r="C225" s="66">
        <f ca="1" t="shared" si="3"/>
        <v>71.14203407306947</v>
      </c>
    </row>
    <row r="226" ht="12.75">
      <c r="C226" s="66">
        <f ca="1" t="shared" si="3"/>
        <v>86.18246194580495</v>
      </c>
    </row>
    <row r="227" ht="12.75">
      <c r="C227" s="66">
        <f ca="1" t="shared" si="3"/>
        <v>77.48503940400677</v>
      </c>
    </row>
    <row r="228" ht="12.75">
      <c r="C228" s="66">
        <f ca="1" t="shared" si="3"/>
        <v>96.83858658613939</v>
      </c>
    </row>
    <row r="229" ht="12.75">
      <c r="C229" s="66">
        <f ca="1" t="shared" si="3"/>
        <v>89.01715834584981</v>
      </c>
    </row>
    <row r="230" ht="12.75">
      <c r="C230" s="66">
        <f ca="1" t="shared" si="3"/>
        <v>76.72857606283328</v>
      </c>
    </row>
    <row r="231" ht="12.75">
      <c r="C231" s="66">
        <f ca="1" t="shared" si="3"/>
        <v>67.60654751686266</v>
      </c>
    </row>
    <row r="232" ht="12.75">
      <c r="C232" s="66">
        <f ca="1" t="shared" si="3"/>
        <v>56.804451900180695</v>
      </c>
    </row>
    <row r="233" ht="12.75">
      <c r="C233" s="66">
        <f ca="1" t="shared" si="3"/>
        <v>13.252508614482386</v>
      </c>
    </row>
    <row r="234" ht="12.75">
      <c r="C234" s="66">
        <f ca="1" t="shared" si="3"/>
        <v>97.3845891641966</v>
      </c>
    </row>
    <row r="235" ht="12.75">
      <c r="C235" s="66">
        <f ca="1" t="shared" si="3"/>
        <v>45.27888725997316</v>
      </c>
    </row>
    <row r="236" ht="12.75">
      <c r="C236" s="66">
        <f ca="1" t="shared" si="3"/>
        <v>74.65849760749258</v>
      </c>
    </row>
    <row r="237" ht="12.75">
      <c r="C237" s="66">
        <f ca="1" t="shared" si="3"/>
        <v>57.14106089130847</v>
      </c>
    </row>
    <row r="238" ht="12.75">
      <c r="C238" s="66">
        <f ca="1" t="shared" si="3"/>
        <v>51.361993777304804</v>
      </c>
    </row>
    <row r="239" ht="12.75">
      <c r="C239" s="66">
        <f ca="1" t="shared" si="3"/>
        <v>91.19533132126448</v>
      </c>
    </row>
    <row r="240" ht="12.75">
      <c r="C240" s="66">
        <f ca="1" t="shared" si="3"/>
        <v>67.65803211055666</v>
      </c>
    </row>
    <row r="241" ht="12.75">
      <c r="C241" s="66">
        <f ca="1" t="shared" si="3"/>
        <v>96.79354693657073</v>
      </c>
    </row>
    <row r="242" ht="12.75">
      <c r="C242" s="66">
        <f ca="1" t="shared" si="3"/>
        <v>90.53916198457928</v>
      </c>
    </row>
    <row r="243" ht="12.75">
      <c r="C243" s="66">
        <f ca="1" t="shared" si="3"/>
        <v>75.46525749472617</v>
      </c>
    </row>
    <row r="244" ht="12.75">
      <c r="C244" s="66">
        <f ca="1" t="shared" si="3"/>
        <v>56.26627685964145</v>
      </c>
    </row>
    <row r="245" ht="12.75">
      <c r="C245" s="66">
        <f ca="1" t="shared" si="3"/>
        <v>72.46085585539619</v>
      </c>
    </row>
    <row r="246" ht="12.75">
      <c r="C246" s="66">
        <f ca="1" t="shared" si="3"/>
        <v>90.57435946801625</v>
      </c>
    </row>
    <row r="247" ht="12.75">
      <c r="C247" s="66">
        <f ca="1" t="shared" si="3"/>
        <v>52.81762972948456</v>
      </c>
    </row>
    <row r="248" ht="12.75">
      <c r="C248" s="66">
        <f ca="1" t="shared" si="3"/>
        <v>61.425542863357116</v>
      </c>
    </row>
    <row r="249" ht="12.75">
      <c r="C249" s="66">
        <f ca="1" t="shared" si="3"/>
        <v>60.22144713043128</v>
      </c>
    </row>
    <row r="250" ht="12.75">
      <c r="C250" s="66">
        <f ca="1" t="shared" si="3"/>
        <v>75.5484139554016</v>
      </c>
    </row>
    <row r="251" ht="12.75">
      <c r="C251" s="66">
        <f ca="1" t="shared" si="3"/>
        <v>93.40933828991278</v>
      </c>
    </row>
    <row r="252" ht="12.75">
      <c r="C252" s="66">
        <f ca="1" t="shared" si="3"/>
        <v>65.89654690250482</v>
      </c>
    </row>
    <row r="253" ht="12.75">
      <c r="C253" s="66">
        <f ca="1" t="shared" si="3"/>
        <v>85.59377475035616</v>
      </c>
    </row>
    <row r="254" ht="12.75">
      <c r="C254" s="66">
        <f ca="1" t="shared" si="3"/>
        <v>96.60925339518164</v>
      </c>
    </row>
    <row r="255" ht="12.75">
      <c r="C255" s="66">
        <f ca="1" t="shared" si="3"/>
        <v>72.6769533620071</v>
      </c>
    </row>
    <row r="256" ht="12.75">
      <c r="C256" s="66">
        <f ca="1" t="shared" si="3"/>
        <v>15.38720867216983</v>
      </c>
    </row>
    <row r="257" ht="12.75">
      <c r="C257" s="66">
        <f ca="1" t="shared" si="3"/>
        <v>53.719658059329575</v>
      </c>
    </row>
    <row r="258" ht="12.75">
      <c r="C258" s="66">
        <f ca="1" t="shared" si="3"/>
        <v>94.28975660346089</v>
      </c>
    </row>
    <row r="259" ht="12.75">
      <c r="C259" s="66">
        <f ca="1" t="shared" si="3"/>
        <v>50.3568772852623</v>
      </c>
    </row>
    <row r="260" ht="12.75">
      <c r="C260" s="66">
        <f ca="1" t="shared" si="3"/>
        <v>83.31325273280146</v>
      </c>
    </row>
    <row r="261" ht="12.75">
      <c r="C261" s="66">
        <f ca="1" t="shared" si="3"/>
        <v>94.24444346217307</v>
      </c>
    </row>
    <row r="262" ht="12.75">
      <c r="C262" s="66">
        <f ca="1" t="shared" si="3"/>
        <v>56.64174113897798</v>
      </c>
    </row>
    <row r="263" ht="12.75">
      <c r="C263" s="66">
        <f ca="1" t="shared" si="3"/>
        <v>53.763029241529225</v>
      </c>
    </row>
    <row r="264" ht="12.75">
      <c r="C264" s="66">
        <f ca="1" t="shared" si="3"/>
        <v>70.9845922311245</v>
      </c>
    </row>
    <row r="265" ht="12.75">
      <c r="C265" s="66">
        <f ca="1" t="shared" si="3"/>
        <v>76.17743138309903</v>
      </c>
    </row>
    <row r="266" ht="12.75">
      <c r="C266" s="66">
        <f ca="1" t="shared" si="3"/>
        <v>59.496133103178686</v>
      </c>
    </row>
    <row r="267" ht="12.75">
      <c r="C267" s="66">
        <f ca="1" t="shared" si="3"/>
        <v>77.72543791699272</v>
      </c>
    </row>
    <row r="268" ht="12.75">
      <c r="C268" s="66">
        <f ca="1" t="shared" si="3"/>
        <v>81.82589626713663</v>
      </c>
    </row>
    <row r="269" ht="12.75">
      <c r="C269" s="66">
        <f ca="1" t="shared" si="3"/>
        <v>70.35436258287153</v>
      </c>
    </row>
    <row r="270" ht="12.75">
      <c r="C270" s="66">
        <f ca="1" t="shared" si="3"/>
        <v>92.02853253785023</v>
      </c>
    </row>
    <row r="271" ht="12.75">
      <c r="C271" s="66">
        <f ca="1" t="shared" si="3"/>
        <v>77.7048969384929</v>
      </c>
    </row>
    <row r="272" ht="12.75">
      <c r="C272" s="66">
        <f ca="1" t="shared" si="3"/>
        <v>48.37766808416813</v>
      </c>
    </row>
    <row r="273" ht="12.75">
      <c r="C273" s="66">
        <f ca="1" t="shared" si="3"/>
        <v>97.15530122902729</v>
      </c>
    </row>
    <row r="274" ht="12.75">
      <c r="C274" s="66">
        <f ca="1" t="shared" si="3"/>
        <v>66.78492789007319</v>
      </c>
    </row>
    <row r="275" ht="12.75">
      <c r="C275" s="66">
        <f ca="1" t="shared" si="3"/>
        <v>69.34607333627902</v>
      </c>
    </row>
    <row r="276" ht="12.75">
      <c r="C276" s="66">
        <f ca="1" t="shared" si="3"/>
        <v>90.59519769757487</v>
      </c>
    </row>
    <row r="277" ht="12.75">
      <c r="C277" s="66">
        <f ca="1" t="shared" si="3"/>
        <v>33.830625987303335</v>
      </c>
    </row>
    <row r="278" ht="12.75">
      <c r="C278" s="66">
        <f ca="1" t="shared" si="3"/>
        <v>61.2186975281097</v>
      </c>
    </row>
    <row r="279" ht="12.75">
      <c r="C279" s="66">
        <f aca="true" ca="1" t="shared" si="4" ref="C279:C342">100*SQRT(RAND())</f>
        <v>81.45256809591478</v>
      </c>
    </row>
    <row r="280" ht="12.75">
      <c r="C280" s="66">
        <f ca="1" t="shared" si="4"/>
        <v>86.69465779251</v>
      </c>
    </row>
    <row r="281" ht="12.75">
      <c r="C281" s="66">
        <f ca="1" t="shared" si="4"/>
        <v>67.48247262280158</v>
      </c>
    </row>
    <row r="282" ht="12.75">
      <c r="C282" s="66">
        <f ca="1" t="shared" si="4"/>
        <v>29.757455052557365</v>
      </c>
    </row>
    <row r="283" ht="12.75">
      <c r="C283" s="66">
        <f ca="1" t="shared" si="4"/>
        <v>45.4477439489253</v>
      </c>
    </row>
    <row r="284" ht="12.75">
      <c r="C284" s="66">
        <f ca="1" t="shared" si="4"/>
        <v>64.54173688331826</v>
      </c>
    </row>
    <row r="285" ht="12.75">
      <c r="C285" s="66">
        <f ca="1" t="shared" si="4"/>
        <v>76.48448758804935</v>
      </c>
    </row>
    <row r="286" ht="12.75">
      <c r="C286" s="66">
        <f ca="1" t="shared" si="4"/>
        <v>80.11867065856772</v>
      </c>
    </row>
    <row r="287" ht="12.75">
      <c r="C287" s="66">
        <f ca="1" t="shared" si="4"/>
        <v>89.88703184080765</v>
      </c>
    </row>
    <row r="288" ht="12.75">
      <c r="C288" s="66">
        <f ca="1" t="shared" si="4"/>
        <v>80.06978348028376</v>
      </c>
    </row>
    <row r="289" ht="12.75">
      <c r="C289" s="66">
        <f ca="1" t="shared" si="4"/>
        <v>91.69300101285485</v>
      </c>
    </row>
    <row r="290" ht="12.75">
      <c r="C290" s="66">
        <f ca="1" t="shared" si="4"/>
        <v>83.63049708266918</v>
      </c>
    </row>
    <row r="291" ht="12.75">
      <c r="C291" s="66">
        <f ca="1" t="shared" si="4"/>
        <v>7.816934763941037</v>
      </c>
    </row>
    <row r="292" ht="12.75">
      <c r="C292" s="66">
        <f ca="1" t="shared" si="4"/>
        <v>55.150643385835</v>
      </c>
    </row>
    <row r="293" ht="12.75">
      <c r="C293" s="66">
        <f ca="1" t="shared" si="4"/>
        <v>62.73326994999401</v>
      </c>
    </row>
    <row r="294" ht="12.75">
      <c r="C294" s="66">
        <f ca="1" t="shared" si="4"/>
        <v>64.77649010266968</v>
      </c>
    </row>
    <row r="295" ht="12.75">
      <c r="C295" s="66">
        <f ca="1" t="shared" si="4"/>
        <v>85.94095244083879</v>
      </c>
    </row>
    <row r="296" ht="12.75">
      <c r="C296" s="66">
        <f ca="1" t="shared" si="4"/>
        <v>80.68391520207663</v>
      </c>
    </row>
    <row r="297" ht="12.75">
      <c r="C297" s="66">
        <f ca="1" t="shared" si="4"/>
        <v>65.81938300770666</v>
      </c>
    </row>
    <row r="298" ht="12.75">
      <c r="C298" s="66">
        <f ca="1" t="shared" si="4"/>
        <v>95.59531813168523</v>
      </c>
    </row>
    <row r="299" ht="12.75">
      <c r="C299" s="66">
        <f ca="1" t="shared" si="4"/>
        <v>64.19287166362665</v>
      </c>
    </row>
    <row r="300" ht="12.75">
      <c r="C300" s="66">
        <f ca="1" t="shared" si="4"/>
        <v>94.06144657221047</v>
      </c>
    </row>
    <row r="301" ht="12.75">
      <c r="C301" s="66">
        <f ca="1" t="shared" si="4"/>
        <v>83.01293614637895</v>
      </c>
    </row>
    <row r="302" ht="12.75">
      <c r="C302" s="66">
        <f ca="1" t="shared" si="4"/>
        <v>77.68726712819264</v>
      </c>
    </row>
    <row r="303" ht="12.75">
      <c r="C303" s="66">
        <f ca="1" t="shared" si="4"/>
        <v>64.6128836328774</v>
      </c>
    </row>
    <row r="304" ht="12.75">
      <c r="C304" s="66">
        <f ca="1" t="shared" si="4"/>
        <v>47.833995533589466</v>
      </c>
    </row>
    <row r="305" ht="12.75">
      <c r="C305" s="66">
        <f ca="1" t="shared" si="4"/>
        <v>70.6836966768778</v>
      </c>
    </row>
    <row r="306" ht="12.75">
      <c r="C306" s="66">
        <f ca="1" t="shared" si="4"/>
        <v>70.6274234438299</v>
      </c>
    </row>
    <row r="307" ht="12.75">
      <c r="C307" s="66">
        <f ca="1" t="shared" si="4"/>
        <v>90.48027561360429</v>
      </c>
    </row>
    <row r="308" ht="12.75">
      <c r="C308" s="66">
        <f ca="1" t="shared" si="4"/>
        <v>79.99778958014325</v>
      </c>
    </row>
    <row r="309" ht="12.75">
      <c r="C309" s="66">
        <f ca="1" t="shared" si="4"/>
        <v>64.43602025277764</v>
      </c>
    </row>
    <row r="310" ht="12.75">
      <c r="C310" s="66">
        <f ca="1" t="shared" si="4"/>
        <v>98.92255259017891</v>
      </c>
    </row>
    <row r="311" ht="12.75">
      <c r="C311" s="66">
        <f ca="1" t="shared" si="4"/>
        <v>96.93230740408706</v>
      </c>
    </row>
    <row r="312" ht="12.75">
      <c r="C312" s="66">
        <f ca="1" t="shared" si="4"/>
        <v>87.48229414619657</v>
      </c>
    </row>
    <row r="313" ht="12.75">
      <c r="C313" s="66">
        <f ca="1" t="shared" si="4"/>
        <v>94.86457013521154</v>
      </c>
    </row>
    <row r="314" ht="12.75">
      <c r="C314" s="66">
        <f ca="1" t="shared" si="4"/>
        <v>75.43089214037131</v>
      </c>
    </row>
    <row r="315" ht="12.75">
      <c r="C315" s="66">
        <f ca="1" t="shared" si="4"/>
        <v>74.44442537308197</v>
      </c>
    </row>
    <row r="316" ht="12.75">
      <c r="C316" s="66">
        <f ca="1" t="shared" si="4"/>
        <v>99.42430548384692</v>
      </c>
    </row>
    <row r="317" ht="12.75">
      <c r="C317" s="66">
        <f ca="1" t="shared" si="4"/>
        <v>84.27948035470207</v>
      </c>
    </row>
    <row r="318" ht="12.75">
      <c r="C318" s="66">
        <f ca="1" t="shared" si="4"/>
        <v>49.747372051138406</v>
      </c>
    </row>
    <row r="319" ht="12.75">
      <c r="C319" s="66">
        <f ca="1" t="shared" si="4"/>
        <v>50.212298119154</v>
      </c>
    </row>
    <row r="320" ht="12.75">
      <c r="C320" s="66">
        <f ca="1" t="shared" si="4"/>
        <v>98.49569693476509</v>
      </c>
    </row>
    <row r="321" ht="12.75">
      <c r="C321" s="66">
        <f ca="1" t="shared" si="4"/>
        <v>89.36051328241172</v>
      </c>
    </row>
    <row r="322" ht="12.75">
      <c r="C322" s="66">
        <f ca="1" t="shared" si="4"/>
        <v>37.16759214691716</v>
      </c>
    </row>
    <row r="323" ht="12.75">
      <c r="C323" s="66">
        <f ca="1" t="shared" si="4"/>
        <v>96.72896640935062</v>
      </c>
    </row>
    <row r="324" ht="12.75">
      <c r="C324" s="66">
        <f ca="1" t="shared" si="4"/>
        <v>62.49489075510068</v>
      </c>
    </row>
    <row r="325" ht="12.75">
      <c r="C325" s="66">
        <f ca="1" t="shared" si="4"/>
        <v>86.02002450759012</v>
      </c>
    </row>
    <row r="326" ht="12.75">
      <c r="C326" s="66">
        <f ca="1" t="shared" si="4"/>
        <v>85.09509603390852</v>
      </c>
    </row>
    <row r="327" ht="12.75">
      <c r="C327" s="66">
        <f ca="1" t="shared" si="4"/>
        <v>74.76213127370299</v>
      </c>
    </row>
    <row r="328" ht="12.75">
      <c r="C328" s="66">
        <f ca="1" t="shared" si="4"/>
        <v>85.57355956580273</v>
      </c>
    </row>
    <row r="329" ht="12.75">
      <c r="C329" s="66">
        <f ca="1" t="shared" si="4"/>
        <v>58.68936229844043</v>
      </c>
    </row>
    <row r="330" ht="12.75">
      <c r="C330" s="66">
        <f ca="1" t="shared" si="4"/>
        <v>55.4697183893024</v>
      </c>
    </row>
    <row r="331" ht="12.75">
      <c r="C331" s="66">
        <f ca="1" t="shared" si="4"/>
        <v>24.58014852187904</v>
      </c>
    </row>
    <row r="332" ht="12.75">
      <c r="C332" s="66">
        <f ca="1" t="shared" si="4"/>
        <v>96.35104592384147</v>
      </c>
    </row>
    <row r="333" ht="12.75">
      <c r="C333" s="66">
        <f ca="1" t="shared" si="4"/>
        <v>57.525544683941774</v>
      </c>
    </row>
    <row r="334" ht="12.75">
      <c r="C334" s="66">
        <f ca="1" t="shared" si="4"/>
        <v>65.01241529862864</v>
      </c>
    </row>
    <row r="335" ht="12.75">
      <c r="C335" s="66">
        <f ca="1" t="shared" si="4"/>
        <v>31.01224130081439</v>
      </c>
    </row>
    <row r="336" ht="12.75">
      <c r="C336" s="66">
        <f ca="1" t="shared" si="4"/>
        <v>48.424494577304515</v>
      </c>
    </row>
    <row r="337" ht="12.75">
      <c r="C337" s="66">
        <f ca="1" t="shared" si="4"/>
        <v>76.92111428551533</v>
      </c>
    </row>
    <row r="338" ht="12.75">
      <c r="C338" s="66">
        <f ca="1" t="shared" si="4"/>
        <v>85.0943047832798</v>
      </c>
    </row>
    <row r="339" ht="12.75">
      <c r="C339" s="66">
        <f ca="1" t="shared" si="4"/>
        <v>74.64609282481945</v>
      </c>
    </row>
    <row r="340" ht="12.75">
      <c r="C340" s="66">
        <f ca="1" t="shared" si="4"/>
        <v>54.87961385033885</v>
      </c>
    </row>
    <row r="341" ht="12.75">
      <c r="C341" s="66">
        <f ca="1" t="shared" si="4"/>
        <v>33.012056291596835</v>
      </c>
    </row>
    <row r="342" ht="12.75">
      <c r="C342" s="66">
        <f ca="1" t="shared" si="4"/>
        <v>36.93119906651151</v>
      </c>
    </row>
    <row r="343" ht="12.75">
      <c r="C343" s="66">
        <f aca="true" ca="1" t="shared" si="5" ref="C343:C406">100*SQRT(RAND())</f>
        <v>92.79175100817687</v>
      </c>
    </row>
    <row r="344" ht="12.75">
      <c r="C344" s="66">
        <f ca="1" t="shared" si="5"/>
        <v>81.95326678662389</v>
      </c>
    </row>
    <row r="345" ht="12.75">
      <c r="C345" s="66">
        <f ca="1" t="shared" si="5"/>
        <v>98.14121165295018</v>
      </c>
    </row>
    <row r="346" ht="12.75">
      <c r="C346" s="66">
        <f ca="1" t="shared" si="5"/>
        <v>52.917037283914894</v>
      </c>
    </row>
    <row r="347" ht="12.75">
      <c r="C347" s="66">
        <f ca="1" t="shared" si="5"/>
        <v>49.5502806536618</v>
      </c>
    </row>
    <row r="348" ht="12.75">
      <c r="C348" s="66">
        <f ca="1" t="shared" si="5"/>
        <v>69.19589017942869</v>
      </c>
    </row>
    <row r="349" ht="12.75">
      <c r="C349" s="66">
        <f ca="1" t="shared" si="5"/>
        <v>54.649520136542094</v>
      </c>
    </row>
    <row r="350" ht="12.75">
      <c r="C350" s="66">
        <f ca="1" t="shared" si="5"/>
        <v>68.49049839370606</v>
      </c>
    </row>
    <row r="351" ht="12.75">
      <c r="C351" s="66">
        <f ca="1" t="shared" si="5"/>
        <v>55.98115621027363</v>
      </c>
    </row>
    <row r="352" ht="12.75">
      <c r="C352" s="66">
        <f ca="1" t="shared" si="5"/>
        <v>35.661301943301524</v>
      </c>
    </row>
    <row r="353" ht="12.75">
      <c r="C353" s="66">
        <f ca="1" t="shared" si="5"/>
        <v>90.7249064099682</v>
      </c>
    </row>
    <row r="354" ht="12.75">
      <c r="C354" s="66">
        <f ca="1" t="shared" si="5"/>
        <v>99.15339224133034</v>
      </c>
    </row>
    <row r="355" ht="12.75">
      <c r="C355" s="66">
        <f ca="1" t="shared" si="5"/>
        <v>67.06646861504912</v>
      </c>
    </row>
    <row r="356" ht="12.75">
      <c r="C356" s="66">
        <f ca="1" t="shared" si="5"/>
        <v>32.34018859088553</v>
      </c>
    </row>
    <row r="357" ht="12.75">
      <c r="C357" s="66">
        <f ca="1" t="shared" si="5"/>
        <v>29.816179540571536</v>
      </c>
    </row>
    <row r="358" ht="12.75">
      <c r="C358" s="66">
        <f ca="1" t="shared" si="5"/>
        <v>55.351716539068526</v>
      </c>
    </row>
    <row r="359" ht="12.75">
      <c r="C359" s="66">
        <f ca="1" t="shared" si="5"/>
        <v>87.44958177721128</v>
      </c>
    </row>
    <row r="360" ht="12.75">
      <c r="C360" s="66">
        <f ca="1" t="shared" si="5"/>
        <v>39.95155267110485</v>
      </c>
    </row>
    <row r="361" ht="12.75">
      <c r="C361" s="66">
        <f ca="1" t="shared" si="5"/>
        <v>64.72553973069664</v>
      </c>
    </row>
    <row r="362" ht="12.75">
      <c r="C362" s="66">
        <f ca="1" t="shared" si="5"/>
        <v>89.81218658891615</v>
      </c>
    </row>
    <row r="363" ht="12.75">
      <c r="C363" s="66">
        <f ca="1" t="shared" si="5"/>
        <v>57.033268717700814</v>
      </c>
    </row>
    <row r="364" ht="12.75">
      <c r="C364" s="66">
        <f ca="1" t="shared" si="5"/>
        <v>92.03965210302883</v>
      </c>
    </row>
    <row r="365" ht="12.75">
      <c r="C365" s="66">
        <f ca="1" t="shared" si="5"/>
        <v>26.480371766158928</v>
      </c>
    </row>
    <row r="366" ht="12.75">
      <c r="C366" s="66">
        <f ca="1" t="shared" si="5"/>
        <v>74.6046704009323</v>
      </c>
    </row>
    <row r="367" ht="12.75">
      <c r="C367" s="66">
        <f ca="1" t="shared" si="5"/>
        <v>75.49736011438294</v>
      </c>
    </row>
    <row r="368" ht="12.75">
      <c r="C368" s="66">
        <f ca="1" t="shared" si="5"/>
        <v>84.98387055180007</v>
      </c>
    </row>
    <row r="369" ht="12.75">
      <c r="C369" s="66">
        <f ca="1" t="shared" si="5"/>
        <v>84.10960502317032</v>
      </c>
    </row>
    <row r="370" ht="12.75">
      <c r="C370" s="66">
        <f ca="1" t="shared" si="5"/>
        <v>89.33151707865493</v>
      </c>
    </row>
    <row r="371" ht="12.75">
      <c r="C371" s="66">
        <f ca="1" t="shared" si="5"/>
        <v>76.00746443501261</v>
      </c>
    </row>
    <row r="372" ht="12.75">
      <c r="C372" s="66">
        <f ca="1" t="shared" si="5"/>
        <v>99.40720897763146</v>
      </c>
    </row>
    <row r="373" ht="12.75">
      <c r="C373" s="66">
        <f ca="1" t="shared" si="5"/>
        <v>64.80187888779209</v>
      </c>
    </row>
    <row r="374" ht="12.75">
      <c r="C374" s="66">
        <f ca="1" t="shared" si="5"/>
        <v>63.115701563932916</v>
      </c>
    </row>
    <row r="375" ht="12.75">
      <c r="C375" s="66">
        <f ca="1" t="shared" si="5"/>
        <v>94.22081183599946</v>
      </c>
    </row>
    <row r="376" ht="12.75">
      <c r="C376" s="66">
        <f ca="1" t="shared" si="5"/>
        <v>17.766290779702967</v>
      </c>
    </row>
    <row r="377" ht="12.75">
      <c r="C377" s="66">
        <f ca="1" t="shared" si="5"/>
        <v>74.9173534358761</v>
      </c>
    </row>
    <row r="378" ht="12.75">
      <c r="C378" s="66">
        <f ca="1" t="shared" si="5"/>
        <v>70.15724880384747</v>
      </c>
    </row>
    <row r="379" ht="12.75">
      <c r="C379" s="66">
        <f ca="1" t="shared" si="5"/>
        <v>67.49156455080717</v>
      </c>
    </row>
    <row r="380" ht="12.75">
      <c r="C380" s="66">
        <f ca="1" t="shared" si="5"/>
        <v>52.856639920260825</v>
      </c>
    </row>
    <row r="381" ht="12.75">
      <c r="C381" s="66">
        <f ca="1" t="shared" si="5"/>
        <v>78.10692964986265</v>
      </c>
    </row>
    <row r="382" ht="12.75">
      <c r="C382" s="66">
        <f ca="1" t="shared" si="5"/>
        <v>93.42132988839118</v>
      </c>
    </row>
    <row r="383" ht="12.75">
      <c r="C383" s="66">
        <f ca="1" t="shared" si="5"/>
        <v>66.4986018272127</v>
      </c>
    </row>
    <row r="384" ht="12.75">
      <c r="C384" s="66">
        <f ca="1" t="shared" si="5"/>
        <v>35.889778673320066</v>
      </c>
    </row>
    <row r="385" ht="12.75">
      <c r="C385" s="66">
        <f ca="1" t="shared" si="5"/>
        <v>44.634447134075835</v>
      </c>
    </row>
    <row r="386" ht="12.75">
      <c r="C386" s="66">
        <f ca="1" t="shared" si="5"/>
        <v>70.09011662602599</v>
      </c>
    </row>
    <row r="387" ht="12.75">
      <c r="C387" s="66">
        <f ca="1" t="shared" si="5"/>
        <v>23.491941294893262</v>
      </c>
    </row>
    <row r="388" ht="12.75">
      <c r="C388" s="66">
        <f ca="1" t="shared" si="5"/>
        <v>83.66216559637859</v>
      </c>
    </row>
    <row r="389" ht="12.75">
      <c r="C389" s="66">
        <f ca="1" t="shared" si="5"/>
        <v>81.73415313678437</v>
      </c>
    </row>
    <row r="390" ht="12.75">
      <c r="C390" s="66">
        <f ca="1" t="shared" si="5"/>
        <v>99.9878084602073</v>
      </c>
    </row>
    <row r="391" ht="12.75">
      <c r="C391" s="66">
        <f ca="1" t="shared" si="5"/>
        <v>40.11875689762604</v>
      </c>
    </row>
    <row r="392" ht="12.75">
      <c r="C392" s="66">
        <f ca="1" t="shared" si="5"/>
        <v>97.54817464587082</v>
      </c>
    </row>
    <row r="393" ht="12.75">
      <c r="C393" s="66">
        <f ca="1" t="shared" si="5"/>
        <v>65.40390926961203</v>
      </c>
    </row>
    <row r="394" ht="12.75">
      <c r="C394" s="66">
        <f ca="1" t="shared" si="5"/>
        <v>67.40234892163177</v>
      </c>
    </row>
    <row r="395" ht="12.75">
      <c r="C395" s="66">
        <f ca="1" t="shared" si="5"/>
        <v>56.82303532052725</v>
      </c>
    </row>
    <row r="396" ht="12.75">
      <c r="C396" s="66">
        <f ca="1" t="shared" si="5"/>
        <v>79.82783908950005</v>
      </c>
    </row>
    <row r="397" ht="12.75">
      <c r="C397" s="66">
        <f ca="1" t="shared" si="5"/>
        <v>70.56444538919696</v>
      </c>
    </row>
    <row r="398" ht="12.75">
      <c r="C398" s="66">
        <f ca="1" t="shared" si="5"/>
        <v>70.48188855786414</v>
      </c>
    </row>
    <row r="399" ht="12.75">
      <c r="C399" s="66">
        <f ca="1" t="shared" si="5"/>
        <v>36.171467097432256</v>
      </c>
    </row>
    <row r="400" ht="12.75">
      <c r="C400" s="66">
        <f ca="1" t="shared" si="5"/>
        <v>95.24653752302777</v>
      </c>
    </row>
    <row r="401" ht="12.75">
      <c r="C401" s="66">
        <f ca="1" t="shared" si="5"/>
        <v>93.93615835117804</v>
      </c>
    </row>
    <row r="402" ht="12.75">
      <c r="C402" s="66">
        <f ca="1" t="shared" si="5"/>
        <v>68.81439969276477</v>
      </c>
    </row>
    <row r="403" ht="12.75">
      <c r="C403" s="66">
        <f ca="1" t="shared" si="5"/>
        <v>17.98269496510212</v>
      </c>
    </row>
    <row r="404" ht="12.75">
      <c r="C404" s="66">
        <f ca="1" t="shared" si="5"/>
        <v>39.67439639776026</v>
      </c>
    </row>
    <row r="405" ht="12.75">
      <c r="C405" s="66">
        <f ca="1" t="shared" si="5"/>
        <v>75.16673643704158</v>
      </c>
    </row>
    <row r="406" ht="12.75">
      <c r="C406" s="66">
        <f ca="1" t="shared" si="5"/>
        <v>77.61690506440614</v>
      </c>
    </row>
    <row r="407" ht="12.75">
      <c r="C407" s="66">
        <f aca="true" ca="1" t="shared" si="6" ref="C407:C470">100*SQRT(RAND())</f>
        <v>48.52894389177471</v>
      </c>
    </row>
    <row r="408" ht="12.75">
      <c r="C408" s="66">
        <f ca="1" t="shared" si="6"/>
        <v>55.074484895494095</v>
      </c>
    </row>
    <row r="409" ht="12.75">
      <c r="C409" s="66">
        <f ca="1" t="shared" si="6"/>
        <v>89.9614519600935</v>
      </c>
    </row>
    <row r="410" ht="12.75">
      <c r="C410" s="66">
        <f ca="1" t="shared" si="6"/>
        <v>67.29958031109243</v>
      </c>
    </row>
    <row r="411" ht="12.75">
      <c r="C411" s="66">
        <f ca="1" t="shared" si="6"/>
        <v>95.35823482854502</v>
      </c>
    </row>
    <row r="412" ht="12.75">
      <c r="C412" s="66">
        <f ca="1" t="shared" si="6"/>
        <v>67.73201247294433</v>
      </c>
    </row>
    <row r="413" ht="12.75">
      <c r="C413" s="66">
        <f ca="1" t="shared" si="6"/>
        <v>58.11752046008394</v>
      </c>
    </row>
    <row r="414" ht="12.75">
      <c r="C414" s="66">
        <f ca="1" t="shared" si="6"/>
        <v>82.40911005725606</v>
      </c>
    </row>
    <row r="415" ht="12.75">
      <c r="C415" s="66">
        <f ca="1" t="shared" si="6"/>
        <v>38.39599749898217</v>
      </c>
    </row>
    <row r="416" ht="12.75">
      <c r="C416" s="66">
        <f ca="1" t="shared" si="6"/>
        <v>46.3606613167572</v>
      </c>
    </row>
    <row r="417" ht="12.75">
      <c r="C417" s="66">
        <f ca="1" t="shared" si="6"/>
        <v>42.68062730979242</v>
      </c>
    </row>
    <row r="418" ht="12.75">
      <c r="C418" s="66">
        <f ca="1" t="shared" si="6"/>
        <v>56.219427530357244</v>
      </c>
    </row>
    <row r="419" ht="12.75">
      <c r="C419" s="66">
        <f ca="1" t="shared" si="6"/>
        <v>91.14938259569914</v>
      </c>
    </row>
    <row r="420" ht="12.75">
      <c r="C420" s="66">
        <f ca="1" t="shared" si="6"/>
        <v>97.10432125999358</v>
      </c>
    </row>
    <row r="421" ht="12.75">
      <c r="C421" s="66">
        <f ca="1" t="shared" si="6"/>
        <v>71.33288196285986</v>
      </c>
    </row>
    <row r="422" ht="12.75">
      <c r="C422" s="66">
        <f ca="1" t="shared" si="6"/>
        <v>67.23118629868893</v>
      </c>
    </row>
    <row r="423" ht="12.75">
      <c r="C423" s="66">
        <f ca="1" t="shared" si="6"/>
        <v>42.486729498199715</v>
      </c>
    </row>
    <row r="424" ht="12.75">
      <c r="C424" s="66">
        <f ca="1" t="shared" si="6"/>
        <v>53.32765567484971</v>
      </c>
    </row>
    <row r="425" ht="12.75">
      <c r="C425" s="66">
        <f ca="1" t="shared" si="6"/>
        <v>66.14893256994094</v>
      </c>
    </row>
    <row r="426" ht="12.75">
      <c r="C426" s="66">
        <f ca="1" t="shared" si="6"/>
        <v>82.15854620269396</v>
      </c>
    </row>
    <row r="427" ht="12.75">
      <c r="C427" s="66">
        <f ca="1" t="shared" si="6"/>
        <v>62.53228471729162</v>
      </c>
    </row>
    <row r="428" ht="12.75">
      <c r="C428" s="66">
        <f ca="1" t="shared" si="6"/>
        <v>49.83841843671094</v>
      </c>
    </row>
    <row r="429" ht="12.75">
      <c r="C429" s="66">
        <f ca="1" t="shared" si="6"/>
        <v>62.52939097605255</v>
      </c>
    </row>
    <row r="430" ht="12.75">
      <c r="C430" s="66">
        <f ca="1" t="shared" si="6"/>
        <v>48.70338197778</v>
      </c>
    </row>
    <row r="431" ht="12.75">
      <c r="C431" s="66">
        <f ca="1" t="shared" si="6"/>
        <v>96.35735711431931</v>
      </c>
    </row>
    <row r="432" ht="12.75">
      <c r="C432" s="66">
        <f ca="1" t="shared" si="6"/>
        <v>80.83120730542149</v>
      </c>
    </row>
    <row r="433" ht="12.75">
      <c r="C433" s="66">
        <f ca="1" t="shared" si="6"/>
        <v>65.85870228561961</v>
      </c>
    </row>
    <row r="434" ht="12.75">
      <c r="C434" s="66">
        <f ca="1" t="shared" si="6"/>
        <v>70.57230917701727</v>
      </c>
    </row>
    <row r="435" ht="12.75">
      <c r="C435" s="66">
        <f ca="1" t="shared" si="6"/>
        <v>41.053232112366</v>
      </c>
    </row>
    <row r="436" ht="12.75">
      <c r="C436" s="66">
        <f ca="1" t="shared" si="6"/>
        <v>3.1495949697854506</v>
      </c>
    </row>
    <row r="437" ht="12.75">
      <c r="C437" s="66">
        <f ca="1" t="shared" si="6"/>
        <v>42.69697251381685</v>
      </c>
    </row>
    <row r="438" ht="12.75">
      <c r="C438" s="66">
        <f ca="1" t="shared" si="6"/>
        <v>94.19921043989847</v>
      </c>
    </row>
    <row r="439" ht="12.75">
      <c r="C439" s="66">
        <f ca="1" t="shared" si="6"/>
        <v>62.54827222601676</v>
      </c>
    </row>
    <row r="440" ht="12.75">
      <c r="C440" s="66">
        <f ca="1" t="shared" si="6"/>
        <v>91.27945892963027</v>
      </c>
    </row>
    <row r="441" ht="12.75">
      <c r="C441" s="66">
        <f ca="1" t="shared" si="6"/>
        <v>83.03498768852215</v>
      </c>
    </row>
    <row r="442" ht="12.75">
      <c r="C442" s="66">
        <f ca="1" t="shared" si="6"/>
        <v>34.07628789121112</v>
      </c>
    </row>
    <row r="443" ht="12.75">
      <c r="C443" s="66">
        <f ca="1" t="shared" si="6"/>
        <v>68.22695590576649</v>
      </c>
    </row>
    <row r="444" ht="12.75">
      <c r="C444" s="66">
        <f ca="1" t="shared" si="6"/>
        <v>68.69234593037726</v>
      </c>
    </row>
    <row r="445" ht="12.75">
      <c r="C445" s="66">
        <f ca="1" t="shared" si="6"/>
        <v>60.31931393614761</v>
      </c>
    </row>
    <row r="446" ht="12.75">
      <c r="C446" s="66">
        <f ca="1" t="shared" si="6"/>
        <v>75.6840128686101</v>
      </c>
    </row>
    <row r="447" ht="12.75">
      <c r="C447" s="66">
        <f ca="1" t="shared" si="6"/>
        <v>80.24133255395468</v>
      </c>
    </row>
    <row r="448" ht="12.75">
      <c r="C448" s="66">
        <f ca="1" t="shared" si="6"/>
        <v>57.81511655220958</v>
      </c>
    </row>
    <row r="449" ht="12.75">
      <c r="C449" s="66">
        <f ca="1" t="shared" si="6"/>
        <v>98.40322399407908</v>
      </c>
    </row>
    <row r="450" ht="12.75">
      <c r="C450" s="66">
        <f ca="1" t="shared" si="6"/>
        <v>67.26783572386796</v>
      </c>
    </row>
    <row r="451" ht="12.75">
      <c r="C451" s="66">
        <f ca="1" t="shared" si="6"/>
        <v>83.12839994947294</v>
      </c>
    </row>
    <row r="452" ht="12.75">
      <c r="C452" s="66">
        <f ca="1" t="shared" si="6"/>
        <v>81.66890732937216</v>
      </c>
    </row>
    <row r="453" ht="12.75">
      <c r="C453" s="66">
        <f ca="1" t="shared" si="6"/>
        <v>26.100527995463334</v>
      </c>
    </row>
    <row r="454" ht="12.75">
      <c r="C454" s="66">
        <f ca="1" t="shared" si="6"/>
        <v>68.88862953940964</v>
      </c>
    </row>
    <row r="455" ht="12.75">
      <c r="C455" s="66">
        <f ca="1" t="shared" si="6"/>
        <v>81.19913620872362</v>
      </c>
    </row>
    <row r="456" ht="12.75">
      <c r="C456" s="66">
        <f ca="1" t="shared" si="6"/>
        <v>97.68459656464266</v>
      </c>
    </row>
    <row r="457" ht="12.75">
      <c r="C457" s="66">
        <f ca="1" t="shared" si="6"/>
        <v>85.60881121844648</v>
      </c>
    </row>
    <row r="458" ht="12.75">
      <c r="C458" s="66">
        <f ca="1" t="shared" si="6"/>
        <v>78.71844678450964</v>
      </c>
    </row>
    <row r="459" ht="12.75">
      <c r="C459" s="66">
        <f ca="1" t="shared" si="6"/>
        <v>68.07610732341438</v>
      </c>
    </row>
    <row r="460" ht="12.75">
      <c r="C460" s="66">
        <f ca="1" t="shared" si="6"/>
        <v>90.99691394598506</v>
      </c>
    </row>
    <row r="461" ht="12.75">
      <c r="C461" s="66">
        <f ca="1" t="shared" si="6"/>
        <v>89.70913784526408</v>
      </c>
    </row>
    <row r="462" ht="12.75">
      <c r="C462" s="66">
        <f ca="1" t="shared" si="6"/>
        <v>91.57504068086351</v>
      </c>
    </row>
    <row r="463" ht="12.75">
      <c r="C463" s="66">
        <f ca="1" t="shared" si="6"/>
        <v>61.4280788161501</v>
      </c>
    </row>
    <row r="464" ht="12.75">
      <c r="C464" s="66">
        <f ca="1" t="shared" si="6"/>
        <v>54.64758014958944</v>
      </c>
    </row>
    <row r="465" ht="12.75">
      <c r="C465" s="66">
        <f ca="1" t="shared" si="6"/>
        <v>39.295553810822334</v>
      </c>
    </row>
    <row r="466" ht="12.75">
      <c r="C466" s="66">
        <f ca="1" t="shared" si="6"/>
        <v>94.44709514635854</v>
      </c>
    </row>
    <row r="467" ht="12.75">
      <c r="C467" s="66">
        <f ca="1" t="shared" si="6"/>
        <v>74.00104501418639</v>
      </c>
    </row>
    <row r="468" ht="12.75">
      <c r="C468" s="66">
        <f ca="1" t="shared" si="6"/>
        <v>36.179357331276584</v>
      </c>
    </row>
    <row r="469" ht="12.75">
      <c r="C469" s="66">
        <f ca="1" t="shared" si="6"/>
        <v>40.918326739153905</v>
      </c>
    </row>
    <row r="470" ht="12.75">
      <c r="C470" s="66">
        <f ca="1" t="shared" si="6"/>
        <v>64.26223332412815</v>
      </c>
    </row>
    <row r="471" ht="12.75">
      <c r="C471" s="66">
        <f aca="true" ca="1" t="shared" si="7" ref="C471:C534">100*SQRT(RAND())</f>
        <v>43.77626159200283</v>
      </c>
    </row>
    <row r="472" ht="12.75">
      <c r="C472" s="66">
        <f ca="1" t="shared" si="7"/>
        <v>34.49387277181251</v>
      </c>
    </row>
    <row r="473" ht="12.75">
      <c r="C473" s="66">
        <f ca="1" t="shared" si="7"/>
        <v>83.58258693702741</v>
      </c>
    </row>
    <row r="474" ht="12.75">
      <c r="C474" s="66">
        <f ca="1" t="shared" si="7"/>
        <v>86.19038108834249</v>
      </c>
    </row>
    <row r="475" ht="12.75">
      <c r="C475" s="66">
        <f ca="1" t="shared" si="7"/>
        <v>67.40243528022899</v>
      </c>
    </row>
    <row r="476" ht="12.75">
      <c r="C476" s="66">
        <f ca="1" t="shared" si="7"/>
        <v>78.22452477785122</v>
      </c>
    </row>
    <row r="477" ht="12.75">
      <c r="C477" s="66">
        <f ca="1" t="shared" si="7"/>
        <v>64.62470810243961</v>
      </c>
    </row>
    <row r="478" ht="12.75">
      <c r="C478" s="66">
        <f ca="1" t="shared" si="7"/>
        <v>45.58992883241781</v>
      </c>
    </row>
    <row r="479" ht="12.75">
      <c r="C479" s="66">
        <f ca="1" t="shared" si="7"/>
        <v>47.66142468584963</v>
      </c>
    </row>
    <row r="480" ht="12.75">
      <c r="C480" s="66">
        <f ca="1" t="shared" si="7"/>
        <v>59.23529886884822</v>
      </c>
    </row>
    <row r="481" ht="12.75">
      <c r="C481" s="66">
        <f ca="1" t="shared" si="7"/>
        <v>95.09585221885605</v>
      </c>
    </row>
    <row r="482" ht="12.75">
      <c r="C482" s="66">
        <f ca="1" t="shared" si="7"/>
        <v>29.14926598440235</v>
      </c>
    </row>
    <row r="483" ht="12.75">
      <c r="C483" s="66">
        <f ca="1" t="shared" si="7"/>
        <v>66.36730578843571</v>
      </c>
    </row>
    <row r="484" ht="12.75">
      <c r="C484" s="66">
        <f ca="1" t="shared" si="7"/>
        <v>95.2634939337593</v>
      </c>
    </row>
    <row r="485" ht="12.75">
      <c r="C485" s="66">
        <f ca="1" t="shared" si="7"/>
        <v>74.98482185886856</v>
      </c>
    </row>
    <row r="486" ht="12.75">
      <c r="C486" s="66">
        <f ca="1" t="shared" si="7"/>
        <v>91.60851601097667</v>
      </c>
    </row>
    <row r="487" ht="12.75">
      <c r="C487" s="66">
        <f ca="1" t="shared" si="7"/>
        <v>72.42031596046688</v>
      </c>
    </row>
    <row r="488" ht="12.75">
      <c r="C488" s="66">
        <f ca="1" t="shared" si="7"/>
        <v>39.99224841217821</v>
      </c>
    </row>
    <row r="489" ht="12.75">
      <c r="C489" s="66">
        <f ca="1" t="shared" si="7"/>
        <v>78.89109425333058</v>
      </c>
    </row>
    <row r="490" ht="12.75">
      <c r="C490" s="66">
        <f ca="1" t="shared" si="7"/>
        <v>45.962622845751795</v>
      </c>
    </row>
    <row r="491" ht="12.75">
      <c r="C491" s="66">
        <f ca="1" t="shared" si="7"/>
        <v>81.71447555244873</v>
      </c>
    </row>
    <row r="492" ht="12.75">
      <c r="C492" s="66">
        <f ca="1" t="shared" si="7"/>
        <v>64.2721428192045</v>
      </c>
    </row>
    <row r="493" ht="12.75">
      <c r="C493" s="66">
        <f ca="1" t="shared" si="7"/>
        <v>83.56723615942113</v>
      </c>
    </row>
    <row r="494" ht="12.75">
      <c r="C494" s="66">
        <f ca="1" t="shared" si="7"/>
        <v>71.80371937447605</v>
      </c>
    </row>
    <row r="495" ht="12.75">
      <c r="C495" s="66">
        <f ca="1" t="shared" si="7"/>
        <v>33.18143663001927</v>
      </c>
    </row>
    <row r="496" ht="12.75">
      <c r="C496" s="66">
        <f ca="1" t="shared" si="7"/>
        <v>57.239752571892865</v>
      </c>
    </row>
    <row r="497" ht="12.75">
      <c r="C497" s="66">
        <f ca="1" t="shared" si="7"/>
        <v>21.26912525187521</v>
      </c>
    </row>
    <row r="498" ht="12.75">
      <c r="C498" s="66">
        <f ca="1" t="shared" si="7"/>
        <v>52.46620692788926</v>
      </c>
    </row>
    <row r="499" ht="12.75">
      <c r="C499" s="66">
        <f ca="1" t="shared" si="7"/>
        <v>90.76355850645943</v>
      </c>
    </row>
    <row r="500" ht="12.75">
      <c r="C500" s="66">
        <f ca="1" t="shared" si="7"/>
        <v>54.85956322455374</v>
      </c>
    </row>
    <row r="501" ht="12.75">
      <c r="C501" s="66">
        <f ca="1" t="shared" si="7"/>
        <v>62.03573707069295</v>
      </c>
    </row>
    <row r="502" ht="12.75">
      <c r="C502" s="66">
        <f ca="1" t="shared" si="7"/>
        <v>85.77998630591492</v>
      </c>
    </row>
    <row r="503" ht="12.75">
      <c r="C503" s="66">
        <f ca="1" t="shared" si="7"/>
        <v>37.19848761540997</v>
      </c>
    </row>
    <row r="504" ht="12.75">
      <c r="C504" s="66">
        <f ca="1" t="shared" si="7"/>
        <v>81.19104703032264</v>
      </c>
    </row>
    <row r="505" ht="12.75">
      <c r="C505" s="66">
        <f ca="1" t="shared" si="7"/>
        <v>83.73459612340346</v>
      </c>
    </row>
    <row r="506" ht="12.75">
      <c r="C506" s="66">
        <f ca="1" t="shared" si="7"/>
        <v>98.57759748530576</v>
      </c>
    </row>
    <row r="507" ht="12.75">
      <c r="C507" s="66">
        <f ca="1" t="shared" si="7"/>
        <v>68.63035504509499</v>
      </c>
    </row>
    <row r="508" ht="12.75">
      <c r="C508" s="66">
        <f ca="1" t="shared" si="7"/>
        <v>54.17503568672185</v>
      </c>
    </row>
    <row r="509" ht="12.75">
      <c r="C509" s="66">
        <f ca="1" t="shared" si="7"/>
        <v>51.73442690009233</v>
      </c>
    </row>
    <row r="510" ht="12.75">
      <c r="C510" s="66">
        <f ca="1" t="shared" si="7"/>
        <v>72.65903331531464</v>
      </c>
    </row>
    <row r="511" ht="12.75">
      <c r="C511" s="66">
        <f ca="1" t="shared" si="7"/>
        <v>87.76569888615305</v>
      </c>
    </row>
    <row r="512" ht="12.75">
      <c r="C512" s="66">
        <f ca="1" t="shared" si="7"/>
        <v>99.77469192153087</v>
      </c>
    </row>
    <row r="513" ht="12.75">
      <c r="C513" s="66">
        <f ca="1" t="shared" si="7"/>
        <v>82.66230928005271</v>
      </c>
    </row>
    <row r="514" ht="12.75">
      <c r="C514" s="66">
        <f ca="1" t="shared" si="7"/>
        <v>55.63620954256997</v>
      </c>
    </row>
    <row r="515" ht="12.75">
      <c r="C515" s="66">
        <f ca="1" t="shared" si="7"/>
        <v>89.06521244091658</v>
      </c>
    </row>
    <row r="516" ht="12.75">
      <c r="C516" s="66">
        <f ca="1" t="shared" si="7"/>
        <v>56.05487804126439</v>
      </c>
    </row>
    <row r="517" ht="12.75">
      <c r="C517" s="66">
        <f ca="1" t="shared" si="7"/>
        <v>96.4738062579313</v>
      </c>
    </row>
    <row r="518" ht="12.75">
      <c r="C518" s="66">
        <f ca="1" t="shared" si="7"/>
        <v>63.86509338517797</v>
      </c>
    </row>
    <row r="519" ht="12.75">
      <c r="C519" s="66">
        <f ca="1" t="shared" si="7"/>
        <v>94.3847193496467</v>
      </c>
    </row>
    <row r="520" ht="12.75">
      <c r="C520" s="66">
        <f ca="1" t="shared" si="7"/>
        <v>93.50306112502473</v>
      </c>
    </row>
    <row r="521" ht="12.75">
      <c r="C521" s="66">
        <f ca="1" t="shared" si="7"/>
        <v>99.79431138351352</v>
      </c>
    </row>
    <row r="522" ht="12.75">
      <c r="C522" s="66">
        <f ca="1" t="shared" si="7"/>
        <v>81.0278503455011</v>
      </c>
    </row>
    <row r="523" ht="12.75">
      <c r="C523" s="66">
        <f ca="1" t="shared" si="7"/>
        <v>39.89222094213562</v>
      </c>
    </row>
    <row r="524" ht="12.75">
      <c r="C524" s="66">
        <f ca="1" t="shared" si="7"/>
        <v>73.10155086690033</v>
      </c>
    </row>
    <row r="525" ht="12.75">
      <c r="C525" s="66">
        <f ca="1" t="shared" si="7"/>
        <v>76.62545007512539</v>
      </c>
    </row>
    <row r="526" ht="12.75">
      <c r="C526" s="66">
        <f ca="1" t="shared" si="7"/>
        <v>37.75291483076038</v>
      </c>
    </row>
    <row r="527" ht="12.75">
      <c r="C527" s="66">
        <f ca="1" t="shared" si="7"/>
        <v>94.29758762116988</v>
      </c>
    </row>
    <row r="528" ht="12.75">
      <c r="C528" s="66">
        <f ca="1" t="shared" si="7"/>
        <v>92.30139163488269</v>
      </c>
    </row>
    <row r="529" ht="12.75">
      <c r="C529" s="66">
        <f ca="1" t="shared" si="7"/>
        <v>66.24326593790248</v>
      </c>
    </row>
    <row r="530" ht="12.75">
      <c r="C530" s="66">
        <f ca="1" t="shared" si="7"/>
        <v>64.44805783254365</v>
      </c>
    </row>
    <row r="531" ht="12.75">
      <c r="C531" s="66">
        <f ca="1" t="shared" si="7"/>
        <v>55.753000025496746</v>
      </c>
    </row>
    <row r="532" ht="12.75">
      <c r="C532" s="66">
        <f ca="1" t="shared" si="7"/>
        <v>15.38601284357332</v>
      </c>
    </row>
    <row r="533" ht="12.75">
      <c r="C533" s="66">
        <f ca="1" t="shared" si="7"/>
        <v>73.12667480872376</v>
      </c>
    </row>
    <row r="534" ht="12.75">
      <c r="C534" s="66">
        <f ca="1" t="shared" si="7"/>
        <v>79.89264576169911</v>
      </c>
    </row>
    <row r="535" ht="12.75">
      <c r="C535" s="66">
        <f aca="true" ca="1" t="shared" si="8" ref="C535:C585">100*SQRT(RAND())</f>
        <v>93.47581432446788</v>
      </c>
    </row>
    <row r="536" ht="12.75">
      <c r="C536" s="66">
        <f ca="1" t="shared" si="8"/>
        <v>81.60356219818969</v>
      </c>
    </row>
    <row r="537" ht="12.75">
      <c r="C537" s="66">
        <f ca="1" t="shared" si="8"/>
        <v>17.219058399006368</v>
      </c>
    </row>
    <row r="538" ht="12.75">
      <c r="C538" s="66">
        <f ca="1" t="shared" si="8"/>
        <v>76.7731779539292</v>
      </c>
    </row>
    <row r="539" ht="12.75">
      <c r="C539" s="66">
        <f ca="1" t="shared" si="8"/>
        <v>8.051329884297813</v>
      </c>
    </row>
    <row r="540" ht="12.75">
      <c r="C540" s="66">
        <f ca="1" t="shared" si="8"/>
        <v>99.03435292758147</v>
      </c>
    </row>
    <row r="541" ht="12.75">
      <c r="C541" s="66">
        <f ca="1" t="shared" si="8"/>
        <v>20.474593180898264</v>
      </c>
    </row>
    <row r="542" ht="12.75">
      <c r="C542" s="66">
        <f ca="1" t="shared" si="8"/>
        <v>46.545425692813325</v>
      </c>
    </row>
    <row r="543" ht="12.75">
      <c r="C543" s="66">
        <f ca="1" t="shared" si="8"/>
        <v>92.9402475828024</v>
      </c>
    </row>
    <row r="544" ht="12.75">
      <c r="C544" s="66">
        <f ca="1" t="shared" si="8"/>
        <v>0.8745272338112007</v>
      </c>
    </row>
    <row r="545" ht="12.75">
      <c r="C545" s="66">
        <f ca="1" t="shared" si="8"/>
        <v>51.66708362565312</v>
      </c>
    </row>
    <row r="546" ht="12.75">
      <c r="C546" s="66">
        <f ca="1" t="shared" si="8"/>
        <v>96.73816121004785</v>
      </c>
    </row>
    <row r="547" ht="12.75">
      <c r="C547" s="66">
        <f ca="1" t="shared" si="8"/>
        <v>56.497892258577664</v>
      </c>
    </row>
    <row r="548" ht="12.75">
      <c r="C548" s="66">
        <f ca="1" t="shared" si="8"/>
        <v>73.81981607136856</v>
      </c>
    </row>
    <row r="549" ht="12.75">
      <c r="C549" s="66">
        <f ca="1" t="shared" si="8"/>
        <v>81.07947881218719</v>
      </c>
    </row>
    <row r="550" ht="12.75">
      <c r="C550" s="66">
        <f ca="1" t="shared" si="8"/>
        <v>69.78225984215571</v>
      </c>
    </row>
    <row r="551" ht="12.75">
      <c r="C551" s="66">
        <f ca="1" t="shared" si="8"/>
        <v>28.86090572987461</v>
      </c>
    </row>
    <row r="552" ht="12.75">
      <c r="C552" s="66">
        <f ca="1" t="shared" si="8"/>
        <v>52.12619544526677</v>
      </c>
    </row>
    <row r="553" ht="12.75">
      <c r="C553" s="66">
        <f ca="1" t="shared" si="8"/>
        <v>90.60610611071039</v>
      </c>
    </row>
    <row r="554" ht="12.75">
      <c r="C554" s="66">
        <f ca="1" t="shared" si="8"/>
        <v>66.40293204100743</v>
      </c>
    </row>
    <row r="555" ht="12.75">
      <c r="C555" s="66">
        <f ca="1" t="shared" si="8"/>
        <v>78.66031921368369</v>
      </c>
    </row>
    <row r="556" ht="12.75">
      <c r="C556" s="66">
        <f ca="1" t="shared" si="8"/>
        <v>22.404540997577207</v>
      </c>
    </row>
    <row r="557" ht="12.75">
      <c r="C557" s="66">
        <f ca="1" t="shared" si="8"/>
        <v>99.1927291103287</v>
      </c>
    </row>
    <row r="558" ht="12.75">
      <c r="C558" s="66">
        <f ca="1" t="shared" si="8"/>
        <v>70.69928389110936</v>
      </c>
    </row>
    <row r="559" ht="12.75">
      <c r="C559" s="66">
        <f ca="1" t="shared" si="8"/>
        <v>59.84965083975453</v>
      </c>
    </row>
    <row r="560" ht="12.75">
      <c r="C560" s="66">
        <f ca="1" t="shared" si="8"/>
        <v>58.81871271167729</v>
      </c>
    </row>
    <row r="561" ht="12.75">
      <c r="C561" s="66">
        <f ca="1" t="shared" si="8"/>
        <v>84.37568093143508</v>
      </c>
    </row>
    <row r="562" ht="12.75">
      <c r="C562" s="66">
        <f ca="1" t="shared" si="8"/>
        <v>44.00566137980549</v>
      </c>
    </row>
    <row r="563" ht="12.75">
      <c r="C563" s="66">
        <f ca="1" t="shared" si="8"/>
        <v>28.398315500429945</v>
      </c>
    </row>
    <row r="564" ht="12.75">
      <c r="C564" s="66">
        <f ca="1" t="shared" si="8"/>
        <v>76.45381041001464</v>
      </c>
    </row>
    <row r="565" ht="12.75">
      <c r="C565" s="66">
        <f ca="1" t="shared" si="8"/>
        <v>56.07131490504388</v>
      </c>
    </row>
    <row r="566" ht="12.75">
      <c r="C566" s="66">
        <f ca="1" t="shared" si="8"/>
        <v>43.21004125745442</v>
      </c>
    </row>
    <row r="567" ht="12.75">
      <c r="C567" s="66">
        <f ca="1" t="shared" si="8"/>
        <v>11.930421129073542</v>
      </c>
    </row>
    <row r="568" ht="12.75">
      <c r="C568" s="66">
        <f ca="1" t="shared" si="8"/>
        <v>86.27965371058255</v>
      </c>
    </row>
    <row r="569" ht="12.75">
      <c r="C569" s="66">
        <f ca="1" t="shared" si="8"/>
        <v>36.657175750703026</v>
      </c>
    </row>
    <row r="570" ht="12.75">
      <c r="C570" s="66">
        <f ca="1" t="shared" si="8"/>
        <v>85.83209867129202</v>
      </c>
    </row>
    <row r="571" ht="12.75">
      <c r="C571" s="66">
        <f ca="1" t="shared" si="8"/>
        <v>52.64688672752407</v>
      </c>
    </row>
    <row r="572" ht="12.75">
      <c r="C572" s="66">
        <f ca="1" t="shared" si="8"/>
        <v>90.71506636661037</v>
      </c>
    </row>
    <row r="573" ht="12.75">
      <c r="C573" s="66">
        <f ca="1" t="shared" si="8"/>
        <v>62.80744114397676</v>
      </c>
    </row>
    <row r="574" ht="12.75">
      <c r="C574" s="66">
        <f ca="1" t="shared" si="8"/>
        <v>62.894565577094454</v>
      </c>
    </row>
    <row r="575" ht="12.75">
      <c r="C575" s="66">
        <f ca="1" t="shared" si="8"/>
        <v>69.31961172119134</v>
      </c>
    </row>
    <row r="576" ht="12.75">
      <c r="C576" s="66">
        <f ca="1" t="shared" si="8"/>
        <v>84.31035829743846</v>
      </c>
    </row>
    <row r="577" ht="12.75">
      <c r="C577" s="66">
        <f ca="1" t="shared" si="8"/>
        <v>82.26121128132817</v>
      </c>
    </row>
    <row r="578" ht="12.75">
      <c r="C578" s="66">
        <f ca="1" t="shared" si="8"/>
        <v>68.42727780750064</v>
      </c>
    </row>
    <row r="579" ht="12.75">
      <c r="C579" s="66">
        <f ca="1" t="shared" si="8"/>
        <v>40.00862758532277</v>
      </c>
    </row>
    <row r="580" ht="12.75">
      <c r="C580" s="66">
        <f ca="1" t="shared" si="8"/>
        <v>81.13419346422836</v>
      </c>
    </row>
    <row r="581" ht="12.75">
      <c r="C581" s="66">
        <f ca="1" t="shared" si="8"/>
        <v>83.77559669342445</v>
      </c>
    </row>
    <row r="582" ht="12.75">
      <c r="C582" s="66">
        <f ca="1" t="shared" si="8"/>
        <v>79.97732370888765</v>
      </c>
    </row>
    <row r="583" ht="12.75">
      <c r="C583" s="66">
        <f ca="1" t="shared" si="8"/>
        <v>7.085718450186053</v>
      </c>
    </row>
    <row r="584" ht="12.75">
      <c r="C584" s="66">
        <f ca="1" t="shared" si="8"/>
        <v>90.0416603813886</v>
      </c>
    </row>
    <row r="585" ht="12.75">
      <c r="C585" s="67">
        <f ca="1" t="shared" si="8"/>
        <v>66.37420822782721</v>
      </c>
    </row>
  </sheetData>
  <sheetProtection/>
  <mergeCells count="15">
    <mergeCell ref="I107:I108"/>
    <mergeCell ref="F93:H95"/>
    <mergeCell ref="B44:C44"/>
    <mergeCell ref="B59:C59"/>
    <mergeCell ref="C56:D56"/>
    <mergeCell ref="F107:F108"/>
    <mergeCell ref="G107:G108"/>
    <mergeCell ref="H107:H108"/>
    <mergeCell ref="B1:I1"/>
    <mergeCell ref="C66:D66"/>
    <mergeCell ref="F61:F62"/>
    <mergeCell ref="F67:F68"/>
    <mergeCell ref="F46:G46"/>
    <mergeCell ref="B62:C62"/>
    <mergeCell ref="B60:B6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AD120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1.7109375" style="0" customWidth="1"/>
    <col min="2" max="2" width="9.28125" style="3" customWidth="1"/>
    <col min="3" max="7" width="8.7109375" style="3" customWidth="1"/>
    <col min="8" max="8" width="4.8515625" style="3" customWidth="1"/>
    <col min="9" max="14" width="4.8515625" style="3" bestFit="1" customWidth="1"/>
    <col min="15" max="23" width="4.8515625" style="3" customWidth="1"/>
    <col min="24" max="26" width="5.8515625" style="3" bestFit="1" customWidth="1"/>
  </cols>
  <sheetData>
    <row r="1" spans="2:11" ht="15.75">
      <c r="B1" s="95" t="s">
        <v>99</v>
      </c>
      <c r="C1" s="95"/>
      <c r="D1" s="95"/>
      <c r="E1" s="95"/>
      <c r="F1" s="95"/>
      <c r="G1" s="95"/>
      <c r="H1" s="95"/>
      <c r="I1" s="9"/>
      <c r="J1" s="9"/>
      <c r="K1" s="9"/>
    </row>
    <row r="3" ht="12.75">
      <c r="B3" s="70" t="s">
        <v>100</v>
      </c>
    </row>
    <row r="4" ht="13.5" thickBot="1"/>
    <row r="5" spans="2:7" ht="13.5" thickBot="1">
      <c r="B5" s="3" t="s">
        <v>101</v>
      </c>
      <c r="C5" s="85"/>
      <c r="D5" s="86"/>
      <c r="G5"/>
    </row>
    <row r="6" spans="2:7" ht="13.5" thickBot="1">
      <c r="B6" s="3" t="s">
        <v>102</v>
      </c>
      <c r="C6" s="85"/>
      <c r="D6" s="86"/>
      <c r="G6"/>
    </row>
    <row r="7" ht="12.75"/>
    <row r="8" ht="12.75">
      <c r="E8" s="71" t="s">
        <v>103</v>
      </c>
    </row>
    <row r="9" ht="12.75"/>
    <row r="10" spans="2:25" s="12" customFormat="1" ht="12.75">
      <c r="B10" s="72" t="s">
        <v>104</v>
      </c>
      <c r="C10" s="72" t="s">
        <v>105</v>
      </c>
      <c r="D10" s="72" t="s">
        <v>106</v>
      </c>
      <c r="E10" s="72" t="s">
        <v>107</v>
      </c>
      <c r="F10" s="72" t="s">
        <v>108</v>
      </c>
      <c r="G10" s="72" t="s">
        <v>109</v>
      </c>
      <c r="H10" s="72" t="s">
        <v>110</v>
      </c>
      <c r="I10" s="72" t="s">
        <v>111</v>
      </c>
      <c r="J10" s="72" t="s">
        <v>112</v>
      </c>
      <c r="K10" s="72" t="s">
        <v>113</v>
      </c>
      <c r="L10" s="72" t="s">
        <v>114</v>
      </c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</row>
    <row r="11" spans="2:26" ht="12.75">
      <c r="B11" s="72">
        <v>5</v>
      </c>
      <c r="C11" s="84">
        <v>2800</v>
      </c>
      <c r="D11" s="84">
        <v>2480</v>
      </c>
      <c r="E11" s="84">
        <v>65.89</v>
      </c>
      <c r="F11" s="84">
        <v>22.81</v>
      </c>
      <c r="G11" s="84">
        <v>2</v>
      </c>
      <c r="H11" s="94">
        <v>1</v>
      </c>
      <c r="I11" s="94">
        <v>1</v>
      </c>
      <c r="J11" s="94">
        <v>1</v>
      </c>
      <c r="K11" s="94">
        <v>1</v>
      </c>
      <c r="L11" s="94">
        <v>1</v>
      </c>
      <c r="P11"/>
      <c r="Q11"/>
      <c r="R11"/>
      <c r="S11"/>
      <c r="T11"/>
      <c r="U11"/>
      <c r="V11"/>
      <c r="W11"/>
      <c r="X11"/>
      <c r="Y11"/>
      <c r="Z11"/>
    </row>
    <row r="12" spans="2:26" ht="12.75">
      <c r="B12" s="72">
        <v>3</v>
      </c>
      <c r="C12" s="84">
        <v>1501</v>
      </c>
      <c r="D12" s="84">
        <v>2001</v>
      </c>
      <c r="E12" s="84">
        <v>0.6576</v>
      </c>
      <c r="F12" s="84">
        <v>0.2348</v>
      </c>
      <c r="G12" s="84">
        <v>0.0206</v>
      </c>
      <c r="H12" s="94">
        <v>0</v>
      </c>
      <c r="I12" s="94">
        <v>0</v>
      </c>
      <c r="J12" s="94">
        <v>1</v>
      </c>
      <c r="K12" s="94">
        <v>1</v>
      </c>
      <c r="L12" s="94">
        <v>1</v>
      </c>
      <c r="P12"/>
      <c r="Q12"/>
      <c r="R12"/>
      <c r="S12"/>
      <c r="T12"/>
      <c r="U12"/>
      <c r="V12"/>
      <c r="W12"/>
      <c r="X12"/>
      <c r="Y12"/>
      <c r="Z12"/>
    </row>
    <row r="13" spans="2:26" ht="12.75">
      <c r="B13" s="72">
        <v>0</v>
      </c>
      <c r="C13" s="84"/>
      <c r="D13" s="84"/>
      <c r="E13" s="84"/>
      <c r="F13" s="84"/>
      <c r="G13" s="84"/>
      <c r="H13" s="94">
        <v>0</v>
      </c>
      <c r="I13" s="94">
        <v>0</v>
      </c>
      <c r="J13" s="94">
        <v>0</v>
      </c>
      <c r="K13" s="94">
        <v>0</v>
      </c>
      <c r="L13" s="94">
        <v>0</v>
      </c>
      <c r="P13"/>
      <c r="Q13"/>
      <c r="R13"/>
      <c r="S13"/>
      <c r="T13"/>
      <c r="U13"/>
      <c r="V13"/>
      <c r="W13"/>
      <c r="X13"/>
      <c r="Y13"/>
      <c r="Z13"/>
    </row>
    <row r="14" spans="2:26" ht="12.75">
      <c r="B14" s="72">
        <v>3</v>
      </c>
      <c r="C14" s="84">
        <v>3112</v>
      </c>
      <c r="D14" s="84">
        <v>3612</v>
      </c>
      <c r="E14" s="84">
        <v>67.07</v>
      </c>
      <c r="F14" s="84">
        <v>23.11</v>
      </c>
      <c r="G14" s="84">
        <v>2.03</v>
      </c>
      <c r="H14" s="94">
        <v>0</v>
      </c>
      <c r="I14" s="94">
        <v>0</v>
      </c>
      <c r="J14" s="94">
        <v>1</v>
      </c>
      <c r="K14" s="94">
        <v>1</v>
      </c>
      <c r="L14" s="94">
        <v>1</v>
      </c>
      <c r="P14"/>
      <c r="Q14"/>
      <c r="R14"/>
      <c r="S14"/>
      <c r="T14"/>
      <c r="U14"/>
      <c r="V14"/>
      <c r="W14"/>
      <c r="X14"/>
      <c r="Y14"/>
      <c r="Z14"/>
    </row>
    <row r="15" spans="2:26" ht="12.75">
      <c r="B15" s="72">
        <v>4</v>
      </c>
      <c r="C15" s="84">
        <v>2852</v>
      </c>
      <c r="D15" s="84">
        <v>2480</v>
      </c>
      <c r="E15" s="84">
        <v>66.54</v>
      </c>
      <c r="F15" s="84">
        <v>24.41</v>
      </c>
      <c r="G15" s="84">
        <v>2.14</v>
      </c>
      <c r="H15" s="94">
        <v>0</v>
      </c>
      <c r="I15" s="94">
        <v>1</v>
      </c>
      <c r="J15" s="94">
        <v>1</v>
      </c>
      <c r="K15" s="94">
        <v>1</v>
      </c>
      <c r="L15" s="94">
        <v>1</v>
      </c>
      <c r="P15"/>
      <c r="Q15"/>
      <c r="R15"/>
      <c r="S15"/>
      <c r="T15"/>
      <c r="U15"/>
      <c r="V15"/>
      <c r="W15"/>
      <c r="X15"/>
      <c r="Y15"/>
      <c r="Z15"/>
    </row>
    <row r="16" spans="2:26" s="12" customFormat="1" ht="12.75">
      <c r="B16" s="72">
        <v>4</v>
      </c>
      <c r="C16" s="84">
        <v>2800</v>
      </c>
      <c r="D16" s="84">
        <v>3300</v>
      </c>
      <c r="E16" s="84">
        <v>66.14</v>
      </c>
      <c r="F16" s="84">
        <v>24.15</v>
      </c>
      <c r="G16" s="84">
        <v>2.12</v>
      </c>
      <c r="H16" s="94">
        <v>1</v>
      </c>
      <c r="I16" s="94">
        <v>0</v>
      </c>
      <c r="J16" s="94">
        <v>1</v>
      </c>
      <c r="K16" s="94">
        <v>1</v>
      </c>
      <c r="L16" s="94">
        <v>1</v>
      </c>
      <c r="M16" s="3"/>
      <c r="N16" s="3"/>
      <c r="O16" s="3"/>
      <c r="P16"/>
      <c r="Q16"/>
      <c r="R16"/>
      <c r="S16"/>
      <c r="T16"/>
      <c r="U16"/>
      <c r="V16"/>
      <c r="W16"/>
      <c r="X16"/>
      <c r="Y16"/>
      <c r="Z16"/>
    </row>
    <row r="17" spans="2:26" ht="12.75">
      <c r="B17" s="72">
        <v>4</v>
      </c>
      <c r="C17" s="84">
        <v>2799.65</v>
      </c>
      <c r="D17" s="84">
        <v>2480</v>
      </c>
      <c r="E17" s="84">
        <v>67.96</v>
      </c>
      <c r="F17" s="84">
        <v>23.11</v>
      </c>
      <c r="G17" s="84">
        <v>4.53</v>
      </c>
      <c r="H17" s="94">
        <v>1</v>
      </c>
      <c r="I17" s="94">
        <v>1</v>
      </c>
      <c r="J17" s="94">
        <v>1</v>
      </c>
      <c r="K17" s="94">
        <v>1</v>
      </c>
      <c r="L17" s="94">
        <v>0</v>
      </c>
      <c r="P17"/>
      <c r="Q17"/>
      <c r="R17"/>
      <c r="S17"/>
      <c r="T17"/>
      <c r="U17"/>
      <c r="V17"/>
      <c r="W17"/>
      <c r="X17"/>
      <c r="Y17"/>
      <c r="Z17"/>
    </row>
    <row r="18" spans="2:26" ht="12.75">
      <c r="B18" s="72">
        <v>5</v>
      </c>
      <c r="C18" s="84">
        <v>2800</v>
      </c>
      <c r="D18" s="84">
        <v>2480</v>
      </c>
      <c r="E18" s="84">
        <v>66.76</v>
      </c>
      <c r="F18" s="84">
        <v>22.89</v>
      </c>
      <c r="G18" s="84">
        <v>2.01</v>
      </c>
      <c r="H18" s="94">
        <v>1</v>
      </c>
      <c r="I18" s="94">
        <v>1</v>
      </c>
      <c r="J18" s="94">
        <v>1</v>
      </c>
      <c r="K18" s="94">
        <v>1</v>
      </c>
      <c r="L18" s="94">
        <v>1</v>
      </c>
      <c r="P18"/>
      <c r="Q18"/>
      <c r="R18"/>
      <c r="S18"/>
      <c r="T18"/>
      <c r="U18"/>
      <c r="V18"/>
      <c r="W18"/>
      <c r="X18"/>
      <c r="Y18"/>
      <c r="Z18"/>
    </row>
    <row r="19" spans="2:26" ht="12.75">
      <c r="B19" s="72">
        <v>3</v>
      </c>
      <c r="C19" s="84">
        <v>3072</v>
      </c>
      <c r="D19" s="84">
        <v>2680</v>
      </c>
      <c r="E19" s="84">
        <v>67.26</v>
      </c>
      <c r="F19" s="84">
        <v>23.15</v>
      </c>
      <c r="G19" s="84">
        <v>2.03</v>
      </c>
      <c r="H19" s="94">
        <v>0</v>
      </c>
      <c r="I19" s="94">
        <v>0</v>
      </c>
      <c r="J19" s="94">
        <v>1</v>
      </c>
      <c r="K19" s="94">
        <v>1</v>
      </c>
      <c r="L19" s="94">
        <v>1</v>
      </c>
      <c r="P19"/>
      <c r="Q19"/>
      <c r="R19"/>
      <c r="S19"/>
      <c r="T19"/>
      <c r="U19"/>
      <c r="V19"/>
      <c r="W19"/>
      <c r="X19"/>
      <c r="Y19"/>
      <c r="Z19"/>
    </row>
    <row r="20" spans="2:26" ht="12.75">
      <c r="B20" s="72">
        <v>5</v>
      </c>
      <c r="C20" s="84">
        <v>2800</v>
      </c>
      <c r="D20" s="84">
        <v>2480</v>
      </c>
      <c r="E20" s="84">
        <v>67.7016</v>
      </c>
      <c r="F20" s="84">
        <v>23.3357</v>
      </c>
      <c r="G20" s="84">
        <v>2.0455</v>
      </c>
      <c r="H20" s="94">
        <v>1</v>
      </c>
      <c r="I20" s="94">
        <v>1</v>
      </c>
      <c r="J20" s="94">
        <v>1</v>
      </c>
      <c r="K20" s="94">
        <v>1</v>
      </c>
      <c r="L20" s="94">
        <v>1</v>
      </c>
      <c r="P20"/>
      <c r="Q20"/>
      <c r="R20"/>
      <c r="S20"/>
      <c r="T20"/>
      <c r="U20"/>
      <c r="V20"/>
      <c r="W20"/>
      <c r="X20"/>
      <c r="Y20"/>
      <c r="Z20"/>
    </row>
    <row r="21" spans="2:26" ht="12.75">
      <c r="B21" s="72">
        <v>4</v>
      </c>
      <c r="C21" s="84">
        <v>2800</v>
      </c>
      <c r="D21" s="84">
        <v>2000</v>
      </c>
      <c r="E21" s="84">
        <v>66.09</v>
      </c>
      <c r="F21" s="84">
        <v>24.35</v>
      </c>
      <c r="G21" s="84">
        <v>2.13</v>
      </c>
      <c r="H21" s="94">
        <v>1</v>
      </c>
      <c r="I21" s="94">
        <v>0</v>
      </c>
      <c r="J21" s="94">
        <v>1</v>
      </c>
      <c r="K21" s="94">
        <v>1</v>
      </c>
      <c r="L21" s="94">
        <v>1</v>
      </c>
      <c r="P21"/>
      <c r="Q21"/>
      <c r="R21"/>
      <c r="S21"/>
      <c r="T21"/>
      <c r="U21"/>
      <c r="V21"/>
      <c r="W21"/>
      <c r="X21"/>
      <c r="Y21"/>
      <c r="Z21"/>
    </row>
    <row r="22" spans="2:26" ht="12.75">
      <c r="B22" s="72">
        <v>3</v>
      </c>
      <c r="C22" s="84">
        <v>3054</v>
      </c>
      <c r="D22" s="84">
        <v>2560</v>
      </c>
      <c r="E22" s="84">
        <v>68.14</v>
      </c>
      <c r="F22" s="84">
        <v>22.81</v>
      </c>
      <c r="G22" s="84">
        <v>2</v>
      </c>
      <c r="H22" s="94">
        <v>0</v>
      </c>
      <c r="I22" s="94">
        <v>0</v>
      </c>
      <c r="J22" s="94">
        <v>1</v>
      </c>
      <c r="K22" s="94">
        <v>1</v>
      </c>
      <c r="L22" s="94">
        <v>1</v>
      </c>
      <c r="P22"/>
      <c r="Q22"/>
      <c r="R22"/>
      <c r="S22"/>
      <c r="T22"/>
      <c r="U22"/>
      <c r="V22"/>
      <c r="W22"/>
      <c r="X22"/>
      <c r="Y22"/>
      <c r="Z22"/>
    </row>
    <row r="23" spans="2:26" ht="12.75">
      <c r="B23" s="72">
        <v>5</v>
      </c>
      <c r="C23" s="84">
        <v>2800</v>
      </c>
      <c r="D23" s="84">
        <v>2480</v>
      </c>
      <c r="E23" s="84">
        <v>66.31</v>
      </c>
      <c r="F23" s="84">
        <v>24.03</v>
      </c>
      <c r="G23" s="84">
        <v>2.11</v>
      </c>
      <c r="H23" s="94">
        <v>1</v>
      </c>
      <c r="I23" s="94">
        <v>1</v>
      </c>
      <c r="J23" s="94">
        <v>1</v>
      </c>
      <c r="K23" s="94">
        <v>1</v>
      </c>
      <c r="L23" s="94">
        <v>1</v>
      </c>
      <c r="P23"/>
      <c r="Q23"/>
      <c r="R23"/>
      <c r="S23"/>
      <c r="T23"/>
      <c r="U23"/>
      <c r="V23"/>
      <c r="W23"/>
      <c r="X23"/>
      <c r="Y23"/>
      <c r="Z23"/>
    </row>
    <row r="24" spans="2:26" ht="12.75">
      <c r="B24" s="72">
        <v>5</v>
      </c>
      <c r="C24" s="84">
        <v>2800</v>
      </c>
      <c r="D24" s="84">
        <v>2480</v>
      </c>
      <c r="E24" s="84">
        <v>66.094</v>
      </c>
      <c r="F24" s="84">
        <v>23.503</v>
      </c>
      <c r="G24" s="84">
        <v>2.06</v>
      </c>
      <c r="H24" s="94">
        <v>1</v>
      </c>
      <c r="I24" s="94">
        <v>1</v>
      </c>
      <c r="J24" s="94">
        <v>1</v>
      </c>
      <c r="K24" s="94">
        <v>1</v>
      </c>
      <c r="L24" s="94">
        <v>1</v>
      </c>
      <c r="P24"/>
      <c r="Q24"/>
      <c r="R24"/>
      <c r="S24"/>
      <c r="T24"/>
      <c r="U24"/>
      <c r="V24"/>
      <c r="W24"/>
      <c r="X24"/>
      <c r="Y24"/>
      <c r="Z24"/>
    </row>
    <row r="25" spans="2:26" ht="12.75">
      <c r="B25" s="72">
        <v>4</v>
      </c>
      <c r="C25" s="84">
        <v>2839.66</v>
      </c>
      <c r="D25" s="84">
        <v>2480</v>
      </c>
      <c r="E25" s="84">
        <v>65.4475</v>
      </c>
      <c r="F25" s="84">
        <v>23.54854</v>
      </c>
      <c r="G25" s="84">
        <v>2.0641</v>
      </c>
      <c r="H25" s="94">
        <v>0</v>
      </c>
      <c r="I25" s="94">
        <v>1</v>
      </c>
      <c r="J25" s="94">
        <v>1</v>
      </c>
      <c r="K25" s="94">
        <v>1</v>
      </c>
      <c r="L25" s="94">
        <v>1</v>
      </c>
      <c r="P25"/>
      <c r="Q25"/>
      <c r="R25"/>
      <c r="S25"/>
      <c r="T25"/>
      <c r="U25"/>
      <c r="V25"/>
      <c r="W25"/>
      <c r="X25"/>
      <c r="Y25"/>
      <c r="Z25"/>
    </row>
    <row r="26" spans="2:26" ht="12.75">
      <c r="B26" s="72">
        <v>5</v>
      </c>
      <c r="C26" s="84">
        <v>2800</v>
      </c>
      <c r="D26" s="84">
        <v>2480</v>
      </c>
      <c r="E26" s="84">
        <v>65.86352</v>
      </c>
      <c r="F26" s="84">
        <v>23.27655</v>
      </c>
      <c r="G26" s="84">
        <v>2.04028</v>
      </c>
      <c r="H26" s="94">
        <v>1</v>
      </c>
      <c r="I26" s="94">
        <v>1</v>
      </c>
      <c r="J26" s="94">
        <v>1</v>
      </c>
      <c r="K26" s="94">
        <v>1</v>
      </c>
      <c r="L26" s="94">
        <v>1</v>
      </c>
      <c r="P26"/>
      <c r="Q26"/>
      <c r="R26"/>
      <c r="S26"/>
      <c r="T26"/>
      <c r="U26"/>
      <c r="V26"/>
      <c r="W26"/>
      <c r="X26"/>
      <c r="Y26"/>
      <c r="Z26"/>
    </row>
    <row r="27" spans="2:26" ht="12.75">
      <c r="B27" s="72">
        <v>4</v>
      </c>
      <c r="C27" s="84">
        <v>2100</v>
      </c>
      <c r="D27" s="84">
        <v>2480</v>
      </c>
      <c r="E27" s="84">
        <v>65.37</v>
      </c>
      <c r="F27" s="84">
        <v>24.01</v>
      </c>
      <c r="G27" s="84">
        <v>2.11</v>
      </c>
      <c r="H27" s="94">
        <v>0</v>
      </c>
      <c r="I27" s="94">
        <v>1</v>
      </c>
      <c r="J27" s="94">
        <v>1</v>
      </c>
      <c r="K27" s="94">
        <v>1</v>
      </c>
      <c r="L27" s="94">
        <v>1</v>
      </c>
      <c r="P27"/>
      <c r="Q27"/>
      <c r="R27"/>
      <c r="S27"/>
      <c r="T27"/>
      <c r="U27"/>
      <c r="V27"/>
      <c r="W27"/>
      <c r="X27"/>
      <c r="Y27"/>
      <c r="Z27"/>
    </row>
    <row r="28" spans="2:26" ht="12.75">
      <c r="B28" s="72">
        <v>5</v>
      </c>
      <c r="C28" s="84">
        <v>2800</v>
      </c>
      <c r="D28" s="84">
        <v>2480</v>
      </c>
      <c r="E28" s="84">
        <v>67.79</v>
      </c>
      <c r="F28" s="84">
        <v>22.74</v>
      </c>
      <c r="G28" s="84">
        <v>1.99</v>
      </c>
      <c r="H28" s="94">
        <v>1</v>
      </c>
      <c r="I28" s="94">
        <v>1</v>
      </c>
      <c r="J28" s="94">
        <v>1</v>
      </c>
      <c r="K28" s="94">
        <v>1</v>
      </c>
      <c r="L28" s="94">
        <v>1</v>
      </c>
      <c r="P28"/>
      <c r="Q28"/>
      <c r="R28"/>
      <c r="S28"/>
      <c r="T28"/>
      <c r="U28"/>
      <c r="V28"/>
      <c r="W28"/>
      <c r="X28"/>
      <c r="Y28"/>
      <c r="Z28"/>
    </row>
    <row r="29" spans="2:26" ht="12.75">
      <c r="B29" s="72">
        <v>5</v>
      </c>
      <c r="C29" s="84">
        <v>2800</v>
      </c>
      <c r="D29" s="84">
        <v>2480</v>
      </c>
      <c r="E29" s="84">
        <v>68.73</v>
      </c>
      <c r="F29" s="84">
        <v>22.41</v>
      </c>
      <c r="G29" s="84">
        <v>2.07</v>
      </c>
      <c r="H29" s="94">
        <v>1</v>
      </c>
      <c r="I29" s="94">
        <v>1</v>
      </c>
      <c r="J29" s="94">
        <v>1</v>
      </c>
      <c r="K29" s="94">
        <v>1</v>
      </c>
      <c r="L29" s="94">
        <v>1</v>
      </c>
      <c r="P29"/>
      <c r="Q29"/>
      <c r="R29"/>
      <c r="S29"/>
      <c r="T29"/>
      <c r="U29"/>
      <c r="V29"/>
      <c r="W29"/>
      <c r="X29"/>
      <c r="Y29"/>
      <c r="Z29"/>
    </row>
    <row r="30" spans="2:26" s="12" customFormat="1" ht="12.75">
      <c r="B30" s="72">
        <v>5</v>
      </c>
      <c r="C30" s="84">
        <v>2800</v>
      </c>
      <c r="D30" s="84">
        <v>2480</v>
      </c>
      <c r="E30" s="84">
        <v>65.5277</v>
      </c>
      <c r="F30" s="84">
        <v>23.2838</v>
      </c>
      <c r="G30" s="84">
        <v>2.0409</v>
      </c>
      <c r="H30" s="94">
        <v>1</v>
      </c>
      <c r="I30" s="94">
        <v>1</v>
      </c>
      <c r="J30" s="94">
        <v>1</v>
      </c>
      <c r="K30" s="94">
        <v>1</v>
      </c>
      <c r="L30" s="94">
        <v>1</v>
      </c>
      <c r="M30" s="72"/>
      <c r="N30" s="72"/>
      <c r="O30" s="72"/>
      <c r="P30"/>
      <c r="Q30"/>
      <c r="R30"/>
      <c r="S30"/>
      <c r="T30"/>
      <c r="U30"/>
      <c r="V30"/>
      <c r="W30"/>
      <c r="X30"/>
      <c r="Y30"/>
      <c r="Z30"/>
    </row>
    <row r="31" spans="2:15" s="12" customFormat="1" ht="12.75">
      <c r="B31" s="72">
        <v>5</v>
      </c>
      <c r="C31" s="84">
        <v>2800</v>
      </c>
      <c r="D31" s="84">
        <v>2480</v>
      </c>
      <c r="E31" s="84">
        <v>66.03</v>
      </c>
      <c r="F31" s="84">
        <v>23.95</v>
      </c>
      <c r="G31" s="84">
        <v>2.1</v>
      </c>
      <c r="H31" s="94">
        <v>1</v>
      </c>
      <c r="I31" s="94">
        <v>1</v>
      </c>
      <c r="J31" s="94">
        <v>1</v>
      </c>
      <c r="K31" s="94">
        <v>1</v>
      </c>
      <c r="L31" s="94">
        <v>1</v>
      </c>
      <c r="M31" s="72"/>
      <c r="N31" s="72"/>
      <c r="O31" s="72"/>
    </row>
    <row r="32" spans="2:26" ht="12.75">
      <c r="B32" s="72">
        <v>5</v>
      </c>
      <c r="C32" s="84">
        <v>2800</v>
      </c>
      <c r="D32" s="84">
        <v>2480</v>
      </c>
      <c r="E32" s="84">
        <v>67.56</v>
      </c>
      <c r="F32" s="84">
        <v>23.45</v>
      </c>
      <c r="G32" s="84">
        <v>2.06</v>
      </c>
      <c r="H32" s="94">
        <v>1</v>
      </c>
      <c r="I32" s="94">
        <v>1</v>
      </c>
      <c r="J32" s="94">
        <v>1</v>
      </c>
      <c r="K32" s="94">
        <v>1</v>
      </c>
      <c r="L32" s="94">
        <v>1</v>
      </c>
      <c r="P32"/>
      <c r="Q32"/>
      <c r="R32"/>
      <c r="S32"/>
      <c r="T32"/>
      <c r="U32"/>
      <c r="V32"/>
      <c r="W32"/>
      <c r="X32"/>
      <c r="Y32"/>
      <c r="Z32"/>
    </row>
    <row r="33" spans="2:26" ht="12.75">
      <c r="B33" s="72">
        <v>5</v>
      </c>
      <c r="C33" s="84">
        <v>2800</v>
      </c>
      <c r="D33" s="84">
        <v>2480</v>
      </c>
      <c r="E33" s="84">
        <v>67.64</v>
      </c>
      <c r="F33" s="84">
        <v>24.16</v>
      </c>
      <c r="G33" s="84">
        <v>2.12</v>
      </c>
      <c r="H33" s="94">
        <v>1</v>
      </c>
      <c r="I33" s="94">
        <v>1</v>
      </c>
      <c r="J33" s="94">
        <v>1</v>
      </c>
      <c r="K33" s="94">
        <v>1</v>
      </c>
      <c r="L33" s="94">
        <v>1</v>
      </c>
      <c r="P33"/>
      <c r="Q33"/>
      <c r="R33"/>
      <c r="S33"/>
      <c r="T33"/>
      <c r="U33"/>
      <c r="V33"/>
      <c r="W33"/>
      <c r="X33"/>
      <c r="Y33"/>
      <c r="Z33"/>
    </row>
    <row r="34" spans="2:26" ht="12.75">
      <c r="B34" s="72">
        <v>5</v>
      </c>
      <c r="C34" s="84">
        <v>2800</v>
      </c>
      <c r="D34" s="84">
        <v>2480</v>
      </c>
      <c r="E34" s="84">
        <v>67.10716607</v>
      </c>
      <c r="F34" s="84">
        <v>23.25383721</v>
      </c>
      <c r="G34" s="84">
        <v>2.038288701</v>
      </c>
      <c r="H34" s="94">
        <v>1</v>
      </c>
      <c r="I34" s="94">
        <v>1</v>
      </c>
      <c r="J34" s="94">
        <v>1</v>
      </c>
      <c r="K34" s="94">
        <v>1</v>
      </c>
      <c r="L34" s="94">
        <v>1</v>
      </c>
      <c r="P34"/>
      <c r="Q34"/>
      <c r="R34"/>
      <c r="S34"/>
      <c r="T34"/>
      <c r="U34"/>
      <c r="V34"/>
      <c r="W34"/>
      <c r="X34"/>
      <c r="Y34"/>
      <c r="Z34"/>
    </row>
    <row r="35" spans="2:26" ht="12.75">
      <c r="B35" s="72">
        <v>0</v>
      </c>
      <c r="C35" s="84"/>
      <c r="D35" s="84"/>
      <c r="E35" s="84"/>
      <c r="F35" s="84"/>
      <c r="G35" s="84"/>
      <c r="H35" s="94">
        <v>0</v>
      </c>
      <c r="I35" s="94">
        <v>0</v>
      </c>
      <c r="J35" s="94">
        <v>0</v>
      </c>
      <c r="K35" s="94">
        <v>0</v>
      </c>
      <c r="L35" s="94">
        <v>0</v>
      </c>
      <c r="P35"/>
      <c r="Q35"/>
      <c r="R35"/>
      <c r="S35"/>
      <c r="T35"/>
      <c r="U35"/>
      <c r="V35"/>
      <c r="W35"/>
      <c r="X35"/>
      <c r="Y35"/>
      <c r="Z35"/>
    </row>
    <row r="36" spans="2:26" ht="12.75">
      <c r="B36" s="72">
        <v>4</v>
      </c>
      <c r="C36" s="84">
        <v>2852</v>
      </c>
      <c r="D36" s="84">
        <v>2480</v>
      </c>
      <c r="E36" s="84">
        <v>66.6</v>
      </c>
      <c r="F36" s="84">
        <v>23.02</v>
      </c>
      <c r="G36" s="84">
        <v>2.02</v>
      </c>
      <c r="H36" s="94">
        <v>0</v>
      </c>
      <c r="I36" s="94">
        <v>1</v>
      </c>
      <c r="J36" s="94">
        <v>1</v>
      </c>
      <c r="K36" s="94">
        <v>1</v>
      </c>
      <c r="L36" s="94">
        <v>1</v>
      </c>
      <c r="P36"/>
      <c r="Q36"/>
      <c r="R36"/>
      <c r="S36"/>
      <c r="T36"/>
      <c r="U36"/>
      <c r="V36"/>
      <c r="W36"/>
      <c r="X36"/>
      <c r="Y36"/>
      <c r="Z36"/>
    </row>
    <row r="37" spans="2:26" ht="12.75">
      <c r="B37" s="72">
        <v>3</v>
      </c>
      <c r="C37" s="84">
        <v>2759.63</v>
      </c>
      <c r="D37" s="84">
        <v>3299.65</v>
      </c>
      <c r="E37" s="84">
        <v>68.32786</v>
      </c>
      <c r="F37" s="84">
        <v>22.56929</v>
      </c>
      <c r="G37" s="84">
        <v>1.978285</v>
      </c>
      <c r="H37" s="94">
        <v>0</v>
      </c>
      <c r="I37" s="94">
        <v>0</v>
      </c>
      <c r="J37" s="94">
        <v>1</v>
      </c>
      <c r="K37" s="94">
        <v>1</v>
      </c>
      <c r="L37" s="94">
        <v>1</v>
      </c>
      <c r="P37"/>
      <c r="Q37"/>
      <c r="R37"/>
      <c r="S37"/>
      <c r="T37"/>
      <c r="U37"/>
      <c r="V37"/>
      <c r="W37"/>
      <c r="X37"/>
      <c r="Y37"/>
      <c r="Z37"/>
    </row>
    <row r="38" spans="2:26" ht="12.75">
      <c r="B38" s="72">
        <v>5</v>
      </c>
      <c r="C38" s="84">
        <v>2800</v>
      </c>
      <c r="D38" s="84">
        <v>2480</v>
      </c>
      <c r="E38" s="84">
        <v>66.3</v>
      </c>
      <c r="F38" s="84">
        <v>23.06</v>
      </c>
      <c r="G38" s="84">
        <v>2.02</v>
      </c>
      <c r="H38" s="94">
        <v>1</v>
      </c>
      <c r="I38" s="94">
        <v>1</v>
      </c>
      <c r="J38" s="94">
        <v>1</v>
      </c>
      <c r="K38" s="94">
        <v>1</v>
      </c>
      <c r="L38" s="94">
        <v>1</v>
      </c>
      <c r="P38"/>
      <c r="Q38"/>
      <c r="R38"/>
      <c r="S38"/>
      <c r="T38"/>
      <c r="U38"/>
      <c r="V38"/>
      <c r="W38"/>
      <c r="X38"/>
      <c r="Y38"/>
      <c r="Z38"/>
    </row>
    <row r="39" spans="2:26" ht="12.75">
      <c r="B39" s="72">
        <v>5</v>
      </c>
      <c r="C39" s="84">
        <v>2799.65</v>
      </c>
      <c r="D39" s="84">
        <v>2480</v>
      </c>
      <c r="E39" s="84">
        <v>64.57</v>
      </c>
      <c r="F39" s="84">
        <v>24.93</v>
      </c>
      <c r="G39" s="84">
        <v>2.19</v>
      </c>
      <c r="H39" s="94">
        <v>1</v>
      </c>
      <c r="I39" s="94">
        <v>1</v>
      </c>
      <c r="J39" s="94">
        <v>1</v>
      </c>
      <c r="K39" s="94">
        <v>1</v>
      </c>
      <c r="L39" s="94">
        <v>1</v>
      </c>
      <c r="P39"/>
      <c r="Q39"/>
      <c r="R39"/>
      <c r="S39"/>
      <c r="T39"/>
      <c r="U39"/>
      <c r="V39"/>
      <c r="W39"/>
      <c r="X39"/>
      <c r="Y39"/>
      <c r="Z39"/>
    </row>
    <row r="40" spans="2:26" ht="12.75">
      <c r="B40" s="72">
        <v>4</v>
      </c>
      <c r="C40" s="84">
        <v>2852</v>
      </c>
      <c r="D40" s="84">
        <v>2480</v>
      </c>
      <c r="E40" s="84">
        <v>67.5281</v>
      </c>
      <c r="F40" s="84">
        <v>22.7188</v>
      </c>
      <c r="G40" s="84">
        <v>1.9914</v>
      </c>
      <c r="H40" s="94">
        <v>0</v>
      </c>
      <c r="I40" s="94">
        <v>1</v>
      </c>
      <c r="J40" s="94">
        <v>1</v>
      </c>
      <c r="K40" s="94">
        <v>1</v>
      </c>
      <c r="L40" s="94">
        <v>1</v>
      </c>
      <c r="P40"/>
      <c r="Q40"/>
      <c r="R40"/>
      <c r="S40"/>
      <c r="T40"/>
      <c r="U40"/>
      <c r="V40"/>
      <c r="W40"/>
      <c r="X40"/>
      <c r="Y40"/>
      <c r="Z40"/>
    </row>
    <row r="41" spans="2:26" ht="12.75">
      <c r="B41" s="72">
        <v>3</v>
      </c>
      <c r="C41" s="84">
        <v>2851.65</v>
      </c>
      <c r="D41" s="84">
        <v>2480</v>
      </c>
      <c r="E41" s="84">
        <v>60.11</v>
      </c>
      <c r="F41" s="84">
        <v>23.13</v>
      </c>
      <c r="G41" s="84">
        <v>2.03</v>
      </c>
      <c r="H41" s="94">
        <v>0</v>
      </c>
      <c r="I41" s="94">
        <v>1</v>
      </c>
      <c r="J41" s="94">
        <v>0</v>
      </c>
      <c r="K41" s="94">
        <v>1</v>
      </c>
      <c r="L41" s="94">
        <v>1</v>
      </c>
      <c r="P41"/>
      <c r="Q41"/>
      <c r="R41"/>
      <c r="S41"/>
      <c r="T41"/>
      <c r="U41"/>
      <c r="V41"/>
      <c r="W41"/>
      <c r="X41"/>
      <c r="Y41"/>
      <c r="Z41"/>
    </row>
    <row r="42" spans="2:26" ht="12.75">
      <c r="B42" s="72">
        <v>4</v>
      </c>
      <c r="C42" s="84">
        <v>2799.65</v>
      </c>
      <c r="D42" s="84">
        <v>2480</v>
      </c>
      <c r="E42" s="84">
        <v>67</v>
      </c>
      <c r="F42" s="84">
        <v>22.65</v>
      </c>
      <c r="G42" s="84">
        <v>5.42</v>
      </c>
      <c r="H42" s="94">
        <v>1</v>
      </c>
      <c r="I42" s="94">
        <v>1</v>
      </c>
      <c r="J42" s="94">
        <v>1</v>
      </c>
      <c r="K42" s="94">
        <v>1</v>
      </c>
      <c r="L42" s="94">
        <v>0</v>
      </c>
      <c r="P42"/>
      <c r="Q42"/>
      <c r="R42"/>
      <c r="S42"/>
      <c r="T42"/>
      <c r="U42"/>
      <c r="V42"/>
      <c r="W42"/>
      <c r="X42"/>
      <c r="Y42"/>
      <c r="Z42"/>
    </row>
    <row r="43" spans="2:26" ht="12.75">
      <c r="B43" s="72">
        <v>4</v>
      </c>
      <c r="C43" s="84">
        <v>2852</v>
      </c>
      <c r="D43" s="84">
        <v>2480</v>
      </c>
      <c r="E43" s="84">
        <v>67.9978</v>
      </c>
      <c r="F43" s="84">
        <v>22.7984</v>
      </c>
      <c r="G43" s="84">
        <v>1.9984</v>
      </c>
      <c r="H43" s="94">
        <v>0</v>
      </c>
      <c r="I43" s="94">
        <v>1</v>
      </c>
      <c r="J43" s="94">
        <v>1</v>
      </c>
      <c r="K43" s="94">
        <v>1</v>
      </c>
      <c r="L43" s="94">
        <v>1</v>
      </c>
      <c r="P43"/>
      <c r="Q43"/>
      <c r="R43"/>
      <c r="S43"/>
      <c r="T43"/>
      <c r="U43"/>
      <c r="V43"/>
      <c r="W43"/>
      <c r="X43"/>
      <c r="Y43"/>
      <c r="Z43"/>
    </row>
    <row r="44" spans="2:26" ht="12.75">
      <c r="B44" s="72">
        <v>5</v>
      </c>
      <c r="C44" s="84">
        <v>2799.65</v>
      </c>
      <c r="D44" s="84">
        <v>2480</v>
      </c>
      <c r="E44" s="84">
        <v>66.057</v>
      </c>
      <c r="F44" s="84">
        <v>23.537</v>
      </c>
      <c r="G44" s="84">
        <v>2.063</v>
      </c>
      <c r="H44" s="94">
        <v>1</v>
      </c>
      <c r="I44" s="94">
        <v>1</v>
      </c>
      <c r="J44" s="94">
        <v>1</v>
      </c>
      <c r="K44" s="94">
        <v>1</v>
      </c>
      <c r="L44" s="94">
        <v>1</v>
      </c>
      <c r="P44"/>
      <c r="Q44"/>
      <c r="R44"/>
      <c r="S44"/>
      <c r="T44"/>
      <c r="U44"/>
      <c r="V44"/>
      <c r="W44"/>
      <c r="X44"/>
      <c r="Y44"/>
      <c r="Z44"/>
    </row>
    <row r="45" spans="2:26" ht="12.75">
      <c r="B45" s="72">
        <v>5</v>
      </c>
      <c r="C45" s="84">
        <v>2800</v>
      </c>
      <c r="D45" s="84">
        <v>2480</v>
      </c>
      <c r="E45" s="84">
        <v>66.69</v>
      </c>
      <c r="F45" s="84">
        <v>24.09</v>
      </c>
      <c r="G45" s="84">
        <v>2.11</v>
      </c>
      <c r="H45" s="94">
        <v>1</v>
      </c>
      <c r="I45" s="94">
        <v>1</v>
      </c>
      <c r="J45" s="94">
        <v>1</v>
      </c>
      <c r="K45" s="94">
        <v>1</v>
      </c>
      <c r="L45" s="94">
        <v>1</v>
      </c>
      <c r="P45"/>
      <c r="Q45"/>
      <c r="R45"/>
      <c r="S45"/>
      <c r="T45"/>
      <c r="U45"/>
      <c r="V45"/>
      <c r="W45"/>
      <c r="X45"/>
      <c r="Y45"/>
      <c r="Z45"/>
    </row>
    <row r="46" spans="2:26" ht="12.75">
      <c r="B46" s="72">
        <v>5</v>
      </c>
      <c r="C46" s="84">
        <v>2800</v>
      </c>
      <c r="D46" s="84">
        <v>2480</v>
      </c>
      <c r="E46" s="84">
        <v>67.46</v>
      </c>
      <c r="F46" s="84">
        <v>23.56</v>
      </c>
      <c r="G46" s="84">
        <v>2.07</v>
      </c>
      <c r="H46" s="94">
        <v>1</v>
      </c>
      <c r="I46" s="94">
        <v>1</v>
      </c>
      <c r="J46" s="94">
        <v>1</v>
      </c>
      <c r="K46" s="94">
        <v>1</v>
      </c>
      <c r="L46" s="94">
        <v>1</v>
      </c>
      <c r="P46"/>
      <c r="Q46"/>
      <c r="R46"/>
      <c r="S46"/>
      <c r="T46"/>
      <c r="U46"/>
      <c r="V46"/>
      <c r="W46"/>
      <c r="X46"/>
      <c r="Y46"/>
      <c r="Z46"/>
    </row>
    <row r="47" spans="2:26" ht="12.75">
      <c r="B47" s="72">
        <v>5</v>
      </c>
      <c r="C47" s="84">
        <v>2799.65</v>
      </c>
      <c r="D47" s="84">
        <v>2480</v>
      </c>
      <c r="E47" s="84">
        <v>66.65</v>
      </c>
      <c r="F47" s="84">
        <v>23.89</v>
      </c>
      <c r="G47" s="84">
        <v>2.09</v>
      </c>
      <c r="H47" s="94">
        <v>1</v>
      </c>
      <c r="I47" s="94">
        <v>1</v>
      </c>
      <c r="J47" s="94">
        <v>1</v>
      </c>
      <c r="K47" s="94">
        <v>1</v>
      </c>
      <c r="L47" s="94">
        <v>1</v>
      </c>
      <c r="P47"/>
      <c r="Q47"/>
      <c r="R47"/>
      <c r="S47"/>
      <c r="T47"/>
      <c r="U47"/>
      <c r="V47"/>
      <c r="W47"/>
      <c r="X47"/>
      <c r="Y47"/>
      <c r="Z47"/>
    </row>
    <row r="48" spans="2:26" ht="12.75">
      <c r="B48" s="72">
        <v>5</v>
      </c>
      <c r="C48" s="84">
        <v>2800</v>
      </c>
      <c r="D48" s="84">
        <v>2480</v>
      </c>
      <c r="E48" s="84">
        <v>65.592</v>
      </c>
      <c r="F48" s="84">
        <v>24.521</v>
      </c>
      <c r="G48" s="84">
        <v>2.149</v>
      </c>
      <c r="H48" s="94">
        <v>1</v>
      </c>
      <c r="I48" s="94">
        <v>1</v>
      </c>
      <c r="J48" s="94">
        <v>1</v>
      </c>
      <c r="K48" s="94">
        <v>1</v>
      </c>
      <c r="L48" s="94">
        <v>1</v>
      </c>
      <c r="P48"/>
      <c r="Q48"/>
      <c r="R48"/>
      <c r="S48"/>
      <c r="T48"/>
      <c r="U48"/>
      <c r="V48"/>
      <c r="W48"/>
      <c r="X48"/>
      <c r="Y48"/>
      <c r="Z48"/>
    </row>
    <row r="49" spans="2:26" ht="12.75">
      <c r="B49" s="72">
        <v>5</v>
      </c>
      <c r="C49" s="84">
        <v>2799.65</v>
      </c>
      <c r="D49" s="84">
        <v>2480</v>
      </c>
      <c r="E49" s="84">
        <v>66.42</v>
      </c>
      <c r="F49" s="84">
        <v>23.42</v>
      </c>
      <c r="G49" s="84">
        <v>2.05</v>
      </c>
      <c r="H49" s="94">
        <v>1</v>
      </c>
      <c r="I49" s="94">
        <v>1</v>
      </c>
      <c r="J49" s="94">
        <v>1</v>
      </c>
      <c r="K49" s="94">
        <v>1</v>
      </c>
      <c r="L49" s="94">
        <v>1</v>
      </c>
      <c r="P49"/>
      <c r="Q49"/>
      <c r="R49"/>
      <c r="S49"/>
      <c r="T49"/>
      <c r="U49"/>
      <c r="V49"/>
      <c r="W49"/>
      <c r="X49"/>
      <c r="Y49"/>
      <c r="Z49"/>
    </row>
    <row r="50" spans="2:26" ht="12.75">
      <c r="B50" s="72">
        <v>4</v>
      </c>
      <c r="C50" s="84">
        <v>2839.66</v>
      </c>
      <c r="D50" s="84">
        <v>2480</v>
      </c>
      <c r="E50" s="84">
        <v>66.75</v>
      </c>
      <c r="F50" s="84">
        <v>23.51</v>
      </c>
      <c r="G50" s="84">
        <v>2.06</v>
      </c>
      <c r="H50" s="94">
        <v>0</v>
      </c>
      <c r="I50" s="94">
        <v>1</v>
      </c>
      <c r="J50" s="94">
        <v>1</v>
      </c>
      <c r="K50" s="94">
        <v>1</v>
      </c>
      <c r="L50" s="94">
        <v>1</v>
      </c>
      <c r="P50"/>
      <c r="Q50"/>
      <c r="R50"/>
      <c r="S50"/>
      <c r="T50"/>
      <c r="U50"/>
      <c r="V50"/>
      <c r="W50"/>
      <c r="X50"/>
      <c r="Y50"/>
      <c r="Z50"/>
    </row>
    <row r="51" spans="2:26" ht="12.75">
      <c r="B51" s="72">
        <v>4</v>
      </c>
      <c r="C51" s="84">
        <v>3040.02</v>
      </c>
      <c r="D51" s="84">
        <v>2480.02</v>
      </c>
      <c r="E51" s="84">
        <v>67.21</v>
      </c>
      <c r="F51" s="84">
        <v>23.29</v>
      </c>
      <c r="G51" s="84">
        <v>2.04</v>
      </c>
      <c r="H51" s="94">
        <v>0</v>
      </c>
      <c r="I51" s="94">
        <v>1</v>
      </c>
      <c r="J51" s="94">
        <v>1</v>
      </c>
      <c r="K51" s="94">
        <v>1</v>
      </c>
      <c r="L51" s="94">
        <v>1</v>
      </c>
      <c r="P51"/>
      <c r="Q51"/>
      <c r="R51"/>
      <c r="S51"/>
      <c r="T51"/>
      <c r="U51"/>
      <c r="V51"/>
      <c r="W51"/>
      <c r="X51"/>
      <c r="Y51"/>
      <c r="Z51"/>
    </row>
    <row r="52" spans="2:26" s="73" customFormat="1" ht="12.75">
      <c r="B52" s="72">
        <v>3</v>
      </c>
      <c r="C52" s="84">
        <v>2872</v>
      </c>
      <c r="D52" s="84">
        <v>2400</v>
      </c>
      <c r="E52" s="84">
        <v>67.68</v>
      </c>
      <c r="F52" s="84">
        <v>23.05</v>
      </c>
      <c r="G52" s="84">
        <v>2.02</v>
      </c>
      <c r="H52" s="94">
        <v>0</v>
      </c>
      <c r="I52" s="94">
        <v>0</v>
      </c>
      <c r="J52" s="94">
        <v>1</v>
      </c>
      <c r="K52" s="94">
        <v>1</v>
      </c>
      <c r="L52" s="94">
        <v>1</v>
      </c>
      <c r="M52" s="3"/>
      <c r="N52" s="3"/>
      <c r="O52" s="3"/>
      <c r="P52"/>
      <c r="Q52"/>
      <c r="R52"/>
      <c r="S52"/>
      <c r="T52"/>
      <c r="U52"/>
      <c r="V52"/>
      <c r="W52"/>
      <c r="X52"/>
      <c r="Y52"/>
      <c r="Z52"/>
    </row>
    <row r="53" spans="2:26" ht="12.75">
      <c r="B53" s="72">
        <v>4</v>
      </c>
      <c r="C53" s="84">
        <v>2924</v>
      </c>
      <c r="D53" s="84">
        <v>2480</v>
      </c>
      <c r="E53" s="84">
        <v>69.35</v>
      </c>
      <c r="F53" s="84">
        <v>23.16</v>
      </c>
      <c r="G53" s="84">
        <v>2.03</v>
      </c>
      <c r="H53" s="94">
        <v>0</v>
      </c>
      <c r="I53" s="94">
        <v>1</v>
      </c>
      <c r="J53" s="94">
        <v>1</v>
      </c>
      <c r="K53" s="94">
        <v>1</v>
      </c>
      <c r="L53" s="94">
        <v>1</v>
      </c>
      <c r="P53"/>
      <c r="Q53"/>
      <c r="R53"/>
      <c r="S53"/>
      <c r="T53"/>
      <c r="U53"/>
      <c r="V53"/>
      <c r="W53"/>
      <c r="X53"/>
      <c r="Y53"/>
      <c r="Z53"/>
    </row>
    <row r="54" spans="2:26" ht="12.75">
      <c r="B54" s="72">
        <v>3</v>
      </c>
      <c r="C54" s="84">
        <v>2924</v>
      </c>
      <c r="D54" s="84">
        <v>3424</v>
      </c>
      <c r="E54" s="84">
        <v>68.47</v>
      </c>
      <c r="F54" s="84">
        <v>23.17</v>
      </c>
      <c r="G54" s="84">
        <v>2.03</v>
      </c>
      <c r="H54" s="94">
        <v>0</v>
      </c>
      <c r="I54" s="94">
        <v>0</v>
      </c>
      <c r="J54" s="94">
        <v>1</v>
      </c>
      <c r="K54" s="94">
        <v>1</v>
      </c>
      <c r="L54" s="94">
        <v>1</v>
      </c>
      <c r="P54"/>
      <c r="Q54"/>
      <c r="R54"/>
      <c r="S54"/>
      <c r="T54"/>
      <c r="U54"/>
      <c r="V54"/>
      <c r="W54"/>
      <c r="X54"/>
      <c r="Y54"/>
      <c r="Z54"/>
    </row>
    <row r="55" spans="2:26" ht="12.75">
      <c r="B55" s="72">
        <v>4</v>
      </c>
      <c r="C55" s="84">
        <v>2839.66</v>
      </c>
      <c r="D55" s="84">
        <v>2480</v>
      </c>
      <c r="E55" s="84">
        <v>67.5</v>
      </c>
      <c r="F55" s="84">
        <v>22.82</v>
      </c>
      <c r="G55" s="84">
        <v>2</v>
      </c>
      <c r="H55" s="94">
        <v>0</v>
      </c>
      <c r="I55" s="94">
        <v>1</v>
      </c>
      <c r="J55" s="94">
        <v>1</v>
      </c>
      <c r="K55" s="94">
        <v>1</v>
      </c>
      <c r="L55" s="94">
        <v>1</v>
      </c>
      <c r="P55"/>
      <c r="Q55"/>
      <c r="R55"/>
      <c r="S55"/>
      <c r="T55"/>
      <c r="U55"/>
      <c r="V55"/>
      <c r="W55"/>
      <c r="X55"/>
      <c r="Y55"/>
      <c r="Z55"/>
    </row>
    <row r="56" spans="2:26" ht="12.75">
      <c r="B56" s="72">
        <v>4</v>
      </c>
      <c r="C56" s="84">
        <v>2852</v>
      </c>
      <c r="D56" s="84">
        <v>2480</v>
      </c>
      <c r="E56" s="84">
        <v>65.97</v>
      </c>
      <c r="F56" s="84">
        <v>22.73</v>
      </c>
      <c r="G56" s="84">
        <v>1.99</v>
      </c>
      <c r="H56" s="94">
        <v>0</v>
      </c>
      <c r="I56" s="94">
        <v>1</v>
      </c>
      <c r="J56" s="94">
        <v>1</v>
      </c>
      <c r="K56" s="94">
        <v>1</v>
      </c>
      <c r="L56" s="94">
        <v>1</v>
      </c>
      <c r="P56"/>
      <c r="Q56"/>
      <c r="R56"/>
      <c r="S56"/>
      <c r="T56"/>
      <c r="U56"/>
      <c r="V56"/>
      <c r="W56"/>
      <c r="X56"/>
      <c r="Y56"/>
      <c r="Z56"/>
    </row>
    <row r="57" spans="2:26" ht="12.75">
      <c r="B57" s="72">
        <v>5</v>
      </c>
      <c r="C57" s="84">
        <v>2800</v>
      </c>
      <c r="D57" s="84">
        <v>2480</v>
      </c>
      <c r="E57" s="84">
        <v>66.52</v>
      </c>
      <c r="F57" s="84">
        <v>23.68</v>
      </c>
      <c r="G57" s="84">
        <v>2.08</v>
      </c>
      <c r="H57" s="94">
        <v>1</v>
      </c>
      <c r="I57" s="94">
        <v>1</v>
      </c>
      <c r="J57" s="94">
        <v>1</v>
      </c>
      <c r="K57" s="94">
        <v>1</v>
      </c>
      <c r="L57" s="94">
        <v>1</v>
      </c>
      <c r="P57"/>
      <c r="Q57"/>
      <c r="R57"/>
      <c r="S57"/>
      <c r="T57"/>
      <c r="U57"/>
      <c r="V57"/>
      <c r="W57"/>
      <c r="X57"/>
      <c r="Y57"/>
      <c r="Z57"/>
    </row>
    <row r="58" spans="2:26" ht="12.75">
      <c r="B58" s="72">
        <v>4</v>
      </c>
      <c r="C58" s="84">
        <v>1980</v>
      </c>
      <c r="D58" s="84">
        <v>2480</v>
      </c>
      <c r="E58" s="84">
        <v>67.14</v>
      </c>
      <c r="F58" s="84">
        <v>23.88</v>
      </c>
      <c r="G58" s="84">
        <v>2.09</v>
      </c>
      <c r="H58" s="94">
        <v>0</v>
      </c>
      <c r="I58" s="94">
        <v>1</v>
      </c>
      <c r="J58" s="94">
        <v>1</v>
      </c>
      <c r="K58" s="94">
        <v>1</v>
      </c>
      <c r="L58" s="94">
        <v>1</v>
      </c>
      <c r="P58"/>
      <c r="Q58"/>
      <c r="R58"/>
      <c r="S58"/>
      <c r="T58"/>
      <c r="U58"/>
      <c r="V58"/>
      <c r="W58"/>
      <c r="X58"/>
      <c r="Y58"/>
      <c r="Z58"/>
    </row>
    <row r="59" spans="2:26" ht="12.75">
      <c r="B59" s="72">
        <v>5</v>
      </c>
      <c r="C59" s="84">
        <v>2800</v>
      </c>
      <c r="D59" s="84">
        <v>2480</v>
      </c>
      <c r="E59" s="84">
        <v>65.65</v>
      </c>
      <c r="F59" s="84">
        <v>24.54</v>
      </c>
      <c r="G59" s="84">
        <v>2.15</v>
      </c>
      <c r="H59" s="94">
        <v>1</v>
      </c>
      <c r="I59" s="94">
        <v>1</v>
      </c>
      <c r="J59" s="94">
        <v>1</v>
      </c>
      <c r="K59" s="94">
        <v>1</v>
      </c>
      <c r="L59" s="94">
        <v>1</v>
      </c>
      <c r="P59"/>
      <c r="Q59"/>
      <c r="R59"/>
      <c r="S59"/>
      <c r="T59"/>
      <c r="U59"/>
      <c r="V59"/>
      <c r="W59"/>
      <c r="X59"/>
      <c r="Y59"/>
      <c r="Z59"/>
    </row>
    <row r="60" spans="2:26" ht="12.75">
      <c r="B60" s="72">
        <v>5</v>
      </c>
      <c r="C60" s="84">
        <v>2800</v>
      </c>
      <c r="D60" s="84">
        <v>2480</v>
      </c>
      <c r="E60" s="84">
        <v>66.17</v>
      </c>
      <c r="F60" s="84">
        <v>23.36</v>
      </c>
      <c r="G60" s="84">
        <v>2.05</v>
      </c>
      <c r="H60" s="94">
        <v>1</v>
      </c>
      <c r="I60" s="94">
        <v>1</v>
      </c>
      <c r="J60" s="94">
        <v>1</v>
      </c>
      <c r="K60" s="94">
        <v>1</v>
      </c>
      <c r="L60" s="94">
        <v>1</v>
      </c>
      <c r="P60"/>
      <c r="Q60"/>
      <c r="R60"/>
      <c r="S60"/>
      <c r="T60"/>
      <c r="U60"/>
      <c r="V60"/>
      <c r="W60"/>
      <c r="X60"/>
      <c r="Y60"/>
      <c r="Z60"/>
    </row>
    <row r="61" spans="2:26" ht="12.75">
      <c r="B61" s="72">
        <v>0</v>
      </c>
      <c r="C61" s="84"/>
      <c r="D61" s="84"/>
      <c r="E61" s="84"/>
      <c r="F61" s="84"/>
      <c r="G61" s="84"/>
      <c r="H61" s="94">
        <v>0</v>
      </c>
      <c r="I61" s="94">
        <v>0</v>
      </c>
      <c r="J61" s="94">
        <v>0</v>
      </c>
      <c r="K61" s="94">
        <v>0</v>
      </c>
      <c r="L61" s="94">
        <v>0</v>
      </c>
      <c r="P61"/>
      <c r="Q61"/>
      <c r="R61"/>
      <c r="S61"/>
      <c r="T61"/>
      <c r="U61"/>
      <c r="V61"/>
      <c r="W61"/>
      <c r="X61"/>
      <c r="Y61"/>
      <c r="Z61"/>
    </row>
    <row r="62" spans="2:26" ht="12.75">
      <c r="B62" s="72">
        <v>3</v>
      </c>
      <c r="C62" s="84">
        <v>3000</v>
      </c>
      <c r="D62" s="84">
        <v>2680</v>
      </c>
      <c r="E62" s="84">
        <v>67.42547</v>
      </c>
      <c r="F62" s="84">
        <v>22.71291</v>
      </c>
      <c r="G62" s="84">
        <v>1.99</v>
      </c>
      <c r="H62" s="94">
        <v>0</v>
      </c>
      <c r="I62" s="94">
        <v>0</v>
      </c>
      <c r="J62" s="94">
        <v>1</v>
      </c>
      <c r="K62" s="94">
        <v>1</v>
      </c>
      <c r="L62" s="94">
        <v>1</v>
      </c>
      <c r="P62"/>
      <c r="Q62"/>
      <c r="R62"/>
      <c r="S62"/>
      <c r="T62"/>
      <c r="U62"/>
      <c r="V62"/>
      <c r="W62"/>
      <c r="X62"/>
      <c r="Y62"/>
      <c r="Z62"/>
    </row>
    <row r="63" spans="2:26" ht="12.75">
      <c r="B63" s="72">
        <v>5</v>
      </c>
      <c r="C63" s="84">
        <v>2800</v>
      </c>
      <c r="D63" s="84">
        <v>2480</v>
      </c>
      <c r="E63" s="84">
        <v>67.148</v>
      </c>
      <c r="F63" s="84">
        <v>23.854</v>
      </c>
      <c r="G63" s="84">
        <v>2.091</v>
      </c>
      <c r="H63" s="94">
        <v>1</v>
      </c>
      <c r="I63" s="94">
        <v>1</v>
      </c>
      <c r="J63" s="94">
        <v>1</v>
      </c>
      <c r="K63" s="94">
        <v>1</v>
      </c>
      <c r="L63" s="94">
        <v>1</v>
      </c>
      <c r="P63"/>
      <c r="Q63"/>
      <c r="R63"/>
      <c r="S63"/>
      <c r="T63"/>
      <c r="U63"/>
      <c r="V63"/>
      <c r="W63"/>
      <c r="X63"/>
      <c r="Y63"/>
      <c r="Z63"/>
    </row>
    <row r="64" spans="2:26" ht="12.75">
      <c r="B64" s="72">
        <v>5</v>
      </c>
      <c r="C64" s="84">
        <v>2800</v>
      </c>
      <c r="D64" s="84">
        <v>2480</v>
      </c>
      <c r="E64" s="84">
        <v>66.12</v>
      </c>
      <c r="F64" s="84">
        <v>23.72</v>
      </c>
      <c r="G64" s="84">
        <v>2.08</v>
      </c>
      <c r="H64" s="94">
        <v>1</v>
      </c>
      <c r="I64" s="94">
        <v>1</v>
      </c>
      <c r="J64" s="94">
        <v>1</v>
      </c>
      <c r="K64" s="94">
        <v>1</v>
      </c>
      <c r="L64" s="94">
        <v>1</v>
      </c>
      <c r="P64"/>
      <c r="Q64"/>
      <c r="R64"/>
      <c r="S64"/>
      <c r="T64"/>
      <c r="U64"/>
      <c r="V64"/>
      <c r="W64"/>
      <c r="X64"/>
      <c r="Y64"/>
      <c r="Z64"/>
    </row>
    <row r="65" spans="2:26" ht="12.75">
      <c r="B65" s="72"/>
      <c r="C65"/>
      <c r="D65"/>
      <c r="E65"/>
      <c r="F65"/>
      <c r="G65"/>
      <c r="P65"/>
      <c r="Q65"/>
      <c r="R65"/>
      <c r="S65"/>
      <c r="T65"/>
      <c r="U65"/>
      <c r="V65"/>
      <c r="W65"/>
      <c r="X65"/>
      <c r="Y65"/>
      <c r="Z65"/>
    </row>
    <row r="66" spans="2:26" ht="12.75">
      <c r="B66" s="72"/>
      <c r="C66"/>
      <c r="D66"/>
      <c r="E66"/>
      <c r="F66"/>
      <c r="G66"/>
      <c r="P66"/>
      <c r="Q66"/>
      <c r="R66"/>
      <c r="S66"/>
      <c r="T66"/>
      <c r="U66"/>
      <c r="V66"/>
      <c r="W66"/>
      <c r="X66"/>
      <c r="Y66"/>
      <c r="Z66"/>
    </row>
    <row r="67" spans="2:26" ht="12.75">
      <c r="B67" s="72"/>
      <c r="C67"/>
      <c r="D67"/>
      <c r="E67"/>
      <c r="F67"/>
      <c r="G67"/>
      <c r="P67"/>
      <c r="Q67"/>
      <c r="R67"/>
      <c r="S67"/>
      <c r="T67"/>
      <c r="U67"/>
      <c r="V67"/>
      <c r="W67"/>
      <c r="X67"/>
      <c r="Y67"/>
      <c r="Z67"/>
    </row>
    <row r="68" spans="2:26" ht="12.75">
      <c r="B68" s="72"/>
      <c r="C68"/>
      <c r="D68"/>
      <c r="E68"/>
      <c r="F68"/>
      <c r="G68"/>
      <c r="P68"/>
      <c r="Q68"/>
      <c r="R68"/>
      <c r="S68"/>
      <c r="T68"/>
      <c r="U68"/>
      <c r="V68"/>
      <c r="W68"/>
      <c r="X68"/>
      <c r="Y68"/>
      <c r="Z68"/>
    </row>
    <row r="69" spans="2:26" ht="12.75">
      <c r="B69" s="72"/>
      <c r="C69"/>
      <c r="D69"/>
      <c r="E69"/>
      <c r="F69"/>
      <c r="G69"/>
      <c r="P69"/>
      <c r="Q69"/>
      <c r="R69"/>
      <c r="S69"/>
      <c r="T69"/>
      <c r="U69"/>
      <c r="V69"/>
      <c r="W69"/>
      <c r="X69"/>
      <c r="Y69"/>
      <c r="Z69"/>
    </row>
    <row r="70" spans="2:26" ht="12.75">
      <c r="B70" s="72"/>
      <c r="C70"/>
      <c r="D70"/>
      <c r="E70"/>
      <c r="F70"/>
      <c r="G70"/>
      <c r="P70"/>
      <c r="Q70"/>
      <c r="R70"/>
      <c r="S70"/>
      <c r="T70"/>
      <c r="U70"/>
      <c r="V70"/>
      <c r="W70"/>
      <c r="X70"/>
      <c r="Y70"/>
      <c r="Z70"/>
    </row>
    <row r="71" spans="2:26" ht="12.75">
      <c r="B71" s="72"/>
      <c r="C71"/>
      <c r="D71"/>
      <c r="E71"/>
      <c r="F71"/>
      <c r="G71"/>
      <c r="P71"/>
      <c r="Q71"/>
      <c r="R71"/>
      <c r="S71"/>
      <c r="T71"/>
      <c r="U71"/>
      <c r="V71"/>
      <c r="W71"/>
      <c r="X71"/>
      <c r="Y71"/>
      <c r="Z71"/>
    </row>
    <row r="72" spans="2:26" ht="12.75">
      <c r="B72" s="72"/>
      <c r="C72"/>
      <c r="D72"/>
      <c r="E72"/>
      <c r="F72"/>
      <c r="G72"/>
      <c r="P72"/>
      <c r="Q72"/>
      <c r="R72"/>
      <c r="S72"/>
      <c r="T72"/>
      <c r="U72"/>
      <c r="V72"/>
      <c r="W72"/>
      <c r="X72"/>
      <c r="Y72"/>
      <c r="Z72"/>
    </row>
    <row r="73" spans="2:26" ht="12.75">
      <c r="B73" s="72"/>
      <c r="C73"/>
      <c r="D73"/>
      <c r="E73"/>
      <c r="F73"/>
      <c r="G73"/>
      <c r="P73"/>
      <c r="Q73"/>
      <c r="R73"/>
      <c r="S73"/>
      <c r="T73"/>
      <c r="U73"/>
      <c r="V73"/>
      <c r="W73"/>
      <c r="X73"/>
      <c r="Y73"/>
      <c r="Z73"/>
    </row>
    <row r="74" spans="2:26" ht="12.75">
      <c r="B74" s="72"/>
      <c r="C74"/>
      <c r="D74"/>
      <c r="E74"/>
      <c r="F74"/>
      <c r="G74"/>
      <c r="P74"/>
      <c r="Q74"/>
      <c r="R74"/>
      <c r="S74"/>
      <c r="T74"/>
      <c r="U74"/>
      <c r="V74"/>
      <c r="W74"/>
      <c r="X74"/>
      <c r="Y74"/>
      <c r="Z74"/>
    </row>
    <row r="75" spans="2:26" ht="12.75">
      <c r="B75" s="72"/>
      <c r="C75"/>
      <c r="D75"/>
      <c r="E75"/>
      <c r="F75"/>
      <c r="G75"/>
      <c r="P75"/>
      <c r="Q75"/>
      <c r="R75"/>
      <c r="S75"/>
      <c r="T75"/>
      <c r="U75"/>
      <c r="V75"/>
      <c r="W75"/>
      <c r="X75"/>
      <c r="Y75"/>
      <c r="Z75"/>
    </row>
    <row r="76" spans="2:26" ht="12.75">
      <c r="B76" s="72"/>
      <c r="C76"/>
      <c r="D76"/>
      <c r="E76"/>
      <c r="F76"/>
      <c r="G76"/>
      <c r="P76"/>
      <c r="Q76"/>
      <c r="R76"/>
      <c r="S76"/>
      <c r="T76"/>
      <c r="U76"/>
      <c r="V76"/>
      <c r="W76"/>
      <c r="X76"/>
      <c r="Y76"/>
      <c r="Z76"/>
    </row>
    <row r="77" spans="2:30" ht="12.75">
      <c r="B77" s="72"/>
      <c r="C77"/>
      <c r="D77"/>
      <c r="E77"/>
      <c r="F77"/>
      <c r="G77"/>
      <c r="P77"/>
      <c r="Q77"/>
      <c r="R77"/>
      <c r="S77"/>
      <c r="T77"/>
      <c r="U77"/>
      <c r="V77"/>
      <c r="W77"/>
      <c r="X77"/>
      <c r="Y77"/>
      <c r="Z77"/>
      <c r="AA77" s="3"/>
      <c r="AB77" s="3"/>
      <c r="AC77" s="3"/>
      <c r="AD77" s="3"/>
    </row>
    <row r="78" spans="2:26" ht="12.75">
      <c r="B78" s="72"/>
      <c r="C78"/>
      <c r="D78"/>
      <c r="E78"/>
      <c r="F78"/>
      <c r="G78"/>
      <c r="P78"/>
      <c r="Q78"/>
      <c r="R78"/>
      <c r="S78"/>
      <c r="T78"/>
      <c r="U78"/>
      <c r="V78"/>
      <c r="W78"/>
      <c r="X78"/>
      <c r="Y78"/>
      <c r="Z78"/>
    </row>
    <row r="79" spans="2:26" ht="12.75">
      <c r="B79" s="72"/>
      <c r="C79"/>
      <c r="D79"/>
      <c r="E79"/>
      <c r="F79"/>
      <c r="G79"/>
      <c r="P79"/>
      <c r="Q79"/>
      <c r="R79"/>
      <c r="S79"/>
      <c r="T79"/>
      <c r="U79"/>
      <c r="V79"/>
      <c r="W79"/>
      <c r="X79"/>
      <c r="Y79"/>
      <c r="Z79"/>
    </row>
    <row r="80" spans="2:26" ht="12.75">
      <c r="B80" s="72"/>
      <c r="C80"/>
      <c r="D80"/>
      <c r="E80"/>
      <c r="F80"/>
      <c r="G80"/>
      <c r="P80"/>
      <c r="Q80"/>
      <c r="R80"/>
      <c r="S80"/>
      <c r="T80"/>
      <c r="U80"/>
      <c r="V80"/>
      <c r="W80"/>
      <c r="X80"/>
      <c r="Y80"/>
      <c r="Z80"/>
    </row>
    <row r="81" spans="2:26" ht="12.75">
      <c r="B81" s="72"/>
      <c r="C81"/>
      <c r="D81"/>
      <c r="E81"/>
      <c r="F81"/>
      <c r="G81"/>
      <c r="P81"/>
      <c r="Q81"/>
      <c r="R81"/>
      <c r="S81"/>
      <c r="T81"/>
      <c r="U81"/>
      <c r="V81"/>
      <c r="W81"/>
      <c r="X81"/>
      <c r="Y81"/>
      <c r="Z81"/>
    </row>
    <row r="82" spans="2:26" ht="12.75">
      <c r="B82" s="72"/>
      <c r="C82"/>
      <c r="D82"/>
      <c r="E82"/>
      <c r="F82"/>
      <c r="G82"/>
      <c r="P82"/>
      <c r="Q82"/>
      <c r="R82"/>
      <c r="S82"/>
      <c r="T82"/>
      <c r="U82"/>
      <c r="V82"/>
      <c r="W82"/>
      <c r="X82"/>
      <c r="Y82"/>
      <c r="Z82"/>
    </row>
    <row r="83" spans="2:26" ht="12.75">
      <c r="B83" s="72"/>
      <c r="C83"/>
      <c r="D83"/>
      <c r="E83"/>
      <c r="F83"/>
      <c r="G83"/>
      <c r="P83"/>
      <c r="Q83"/>
      <c r="R83"/>
      <c r="S83"/>
      <c r="T83"/>
      <c r="U83"/>
      <c r="V83"/>
      <c r="W83"/>
      <c r="X83"/>
      <c r="Y83"/>
      <c r="Z83"/>
    </row>
    <row r="84" spans="2:26" ht="12.75">
      <c r="B84" s="72"/>
      <c r="C84"/>
      <c r="D84"/>
      <c r="E84"/>
      <c r="F84"/>
      <c r="G84"/>
      <c r="P84"/>
      <c r="Q84"/>
      <c r="R84"/>
      <c r="S84"/>
      <c r="T84"/>
      <c r="U84"/>
      <c r="V84"/>
      <c r="W84"/>
      <c r="X84"/>
      <c r="Y84"/>
      <c r="Z84"/>
    </row>
    <row r="85" spans="2:26" ht="12.75">
      <c r="B85" s="72"/>
      <c r="C85"/>
      <c r="D85"/>
      <c r="E85"/>
      <c r="F85"/>
      <c r="G85"/>
      <c r="P85"/>
      <c r="Q85"/>
      <c r="R85"/>
      <c r="S85"/>
      <c r="T85"/>
      <c r="U85"/>
      <c r="V85"/>
      <c r="W85"/>
      <c r="X85"/>
      <c r="Y85"/>
      <c r="Z85"/>
    </row>
    <row r="86" spans="2:26" ht="12.75">
      <c r="B86" s="72"/>
      <c r="C86"/>
      <c r="D86"/>
      <c r="E86"/>
      <c r="F86"/>
      <c r="G86"/>
      <c r="P86"/>
      <c r="Q86"/>
      <c r="R86"/>
      <c r="S86"/>
      <c r="T86"/>
      <c r="U86"/>
      <c r="V86"/>
      <c r="W86"/>
      <c r="X86"/>
      <c r="Y86"/>
      <c r="Z86"/>
    </row>
    <row r="87" spans="2:26" ht="12.75">
      <c r="B87" s="72"/>
      <c r="C87"/>
      <c r="D87"/>
      <c r="E87"/>
      <c r="F87"/>
      <c r="G87"/>
      <c r="P87"/>
      <c r="Q87"/>
      <c r="R87"/>
      <c r="S87"/>
      <c r="T87"/>
      <c r="U87"/>
      <c r="V87"/>
      <c r="W87"/>
      <c r="X87"/>
      <c r="Y87"/>
      <c r="Z87"/>
    </row>
    <row r="88" spans="2:26" ht="12.75">
      <c r="B88" s="72"/>
      <c r="C88"/>
      <c r="D88"/>
      <c r="E88"/>
      <c r="F88"/>
      <c r="G88"/>
      <c r="P88"/>
      <c r="Q88"/>
      <c r="R88"/>
      <c r="S88"/>
      <c r="T88"/>
      <c r="U88"/>
      <c r="V88"/>
      <c r="W88"/>
      <c r="X88"/>
      <c r="Y88"/>
      <c r="Z88"/>
    </row>
    <row r="89" spans="2:26" ht="12.75">
      <c r="B89" s="72"/>
      <c r="C89"/>
      <c r="D89"/>
      <c r="E89"/>
      <c r="F89"/>
      <c r="G89"/>
      <c r="P89"/>
      <c r="Q89"/>
      <c r="R89"/>
      <c r="S89"/>
      <c r="T89"/>
      <c r="U89"/>
      <c r="V89"/>
      <c r="W89"/>
      <c r="X89"/>
      <c r="Y89"/>
      <c r="Z89"/>
    </row>
    <row r="90" spans="2:26" ht="12.75">
      <c r="B90" s="72"/>
      <c r="C90"/>
      <c r="D90"/>
      <c r="E90"/>
      <c r="F90"/>
      <c r="G90"/>
      <c r="P90"/>
      <c r="Q90"/>
      <c r="R90"/>
      <c r="S90"/>
      <c r="T90"/>
      <c r="U90"/>
      <c r="V90"/>
      <c r="W90"/>
      <c r="X90"/>
      <c r="Y90"/>
      <c r="Z90"/>
    </row>
    <row r="91" spans="2:26" ht="12.75">
      <c r="B91" s="72"/>
      <c r="C91"/>
      <c r="D91"/>
      <c r="E91"/>
      <c r="F91"/>
      <c r="G91"/>
      <c r="P91"/>
      <c r="Q91"/>
      <c r="R91"/>
      <c r="S91"/>
      <c r="T91"/>
      <c r="U91"/>
      <c r="V91"/>
      <c r="W91"/>
      <c r="X91"/>
      <c r="Y91"/>
      <c r="Z91"/>
    </row>
    <row r="92" spans="2:26" ht="12.75">
      <c r="B92" s="72"/>
      <c r="C92"/>
      <c r="D92"/>
      <c r="E92"/>
      <c r="F92"/>
      <c r="G92"/>
      <c r="P92"/>
      <c r="Q92"/>
      <c r="R92"/>
      <c r="S92"/>
      <c r="T92"/>
      <c r="U92"/>
      <c r="V92"/>
      <c r="W92"/>
      <c r="X92"/>
      <c r="Y92"/>
      <c r="Z92"/>
    </row>
    <row r="93" spans="2:26" ht="12.75">
      <c r="B93" s="72"/>
      <c r="C93"/>
      <c r="D93"/>
      <c r="E93"/>
      <c r="F93"/>
      <c r="G93"/>
      <c r="P93"/>
      <c r="Q93"/>
      <c r="R93"/>
      <c r="S93"/>
      <c r="T93"/>
      <c r="U93"/>
      <c r="V93"/>
      <c r="W93"/>
      <c r="X93"/>
      <c r="Y93"/>
      <c r="Z93"/>
    </row>
    <row r="94" spans="2:26" ht="12.75">
      <c r="B94" s="72"/>
      <c r="C94"/>
      <c r="D94"/>
      <c r="E94"/>
      <c r="F94"/>
      <c r="G94"/>
      <c r="P94"/>
      <c r="Q94"/>
      <c r="R94"/>
      <c r="S94"/>
      <c r="T94"/>
      <c r="U94"/>
      <c r="V94"/>
      <c r="W94"/>
      <c r="X94"/>
      <c r="Y94"/>
      <c r="Z94"/>
    </row>
    <row r="95" spans="2:26" ht="12.75">
      <c r="B95" s="72"/>
      <c r="C95"/>
      <c r="D95"/>
      <c r="E95"/>
      <c r="F95"/>
      <c r="G95"/>
      <c r="P95"/>
      <c r="Q95"/>
      <c r="R95"/>
      <c r="S95"/>
      <c r="T95"/>
      <c r="U95"/>
      <c r="V95"/>
      <c r="W95"/>
      <c r="X95"/>
      <c r="Y95"/>
      <c r="Z95"/>
    </row>
    <row r="96" spans="2:26" s="12" customFormat="1" ht="12.75">
      <c r="B96" s="72"/>
      <c r="C96"/>
      <c r="D96"/>
      <c r="E96"/>
      <c r="F96"/>
      <c r="G96"/>
      <c r="H96" s="3"/>
      <c r="I96" s="3"/>
      <c r="J96" s="3"/>
      <c r="K96" s="3"/>
      <c r="L96" s="3"/>
      <c r="M96" s="3"/>
      <c r="N96" s="3"/>
      <c r="O96" s="3"/>
      <c r="P96"/>
      <c r="Q96"/>
      <c r="R96"/>
      <c r="S96"/>
      <c r="T96"/>
      <c r="U96"/>
      <c r="V96"/>
      <c r="W96"/>
      <c r="X96"/>
      <c r="Y96"/>
      <c r="Z96"/>
    </row>
    <row r="97" spans="2:26" ht="12.75">
      <c r="B97" s="72"/>
      <c r="C97"/>
      <c r="D97"/>
      <c r="E97"/>
      <c r="F97"/>
      <c r="G97"/>
      <c r="P97"/>
      <c r="Q97"/>
      <c r="R97"/>
      <c r="S97"/>
      <c r="T97"/>
      <c r="U97"/>
      <c r="V97"/>
      <c r="W97"/>
      <c r="X97"/>
      <c r="Y97"/>
      <c r="Z97"/>
    </row>
    <row r="98" spans="2:26" ht="12.75">
      <c r="B98" s="72"/>
      <c r="C98"/>
      <c r="D98"/>
      <c r="E98"/>
      <c r="F98"/>
      <c r="G98"/>
      <c r="P98"/>
      <c r="Q98"/>
      <c r="R98"/>
      <c r="S98"/>
      <c r="T98"/>
      <c r="U98"/>
      <c r="V98"/>
      <c r="W98"/>
      <c r="X98"/>
      <c r="Y98"/>
      <c r="Z98"/>
    </row>
    <row r="99" spans="2:26" ht="12.75">
      <c r="B99" s="72"/>
      <c r="C99"/>
      <c r="D99"/>
      <c r="E99"/>
      <c r="F99"/>
      <c r="G99"/>
      <c r="P99"/>
      <c r="Q99"/>
      <c r="R99"/>
      <c r="S99"/>
      <c r="T99"/>
      <c r="U99"/>
      <c r="V99"/>
      <c r="W99"/>
      <c r="X99"/>
      <c r="Y99"/>
      <c r="Z99"/>
    </row>
    <row r="100" spans="2:26" ht="12.75">
      <c r="B100" s="72"/>
      <c r="C100"/>
      <c r="D100"/>
      <c r="E100"/>
      <c r="F100"/>
      <c r="G100"/>
      <c r="P100"/>
      <c r="Q100"/>
      <c r="R100"/>
      <c r="S100"/>
      <c r="T100"/>
      <c r="U100"/>
      <c r="V100"/>
      <c r="W100"/>
      <c r="X100"/>
      <c r="Y100"/>
      <c r="Z100"/>
    </row>
    <row r="101" spans="2:26" ht="12.75">
      <c r="B101" s="72"/>
      <c r="C101"/>
      <c r="D101"/>
      <c r="E101"/>
      <c r="F101"/>
      <c r="G101"/>
      <c r="P101"/>
      <c r="Q101"/>
      <c r="R101"/>
      <c r="S101"/>
      <c r="T101"/>
      <c r="U101"/>
      <c r="V101"/>
      <c r="W101"/>
      <c r="X101"/>
      <c r="Y101"/>
      <c r="Z101"/>
    </row>
    <row r="102" spans="2:26" ht="12.75">
      <c r="B102" s="72"/>
      <c r="C102"/>
      <c r="D102"/>
      <c r="E102"/>
      <c r="F102"/>
      <c r="G102"/>
      <c r="P102"/>
      <c r="Q102"/>
      <c r="R102"/>
      <c r="S102"/>
      <c r="T102"/>
      <c r="U102"/>
      <c r="V102"/>
      <c r="W102"/>
      <c r="X102"/>
      <c r="Y102"/>
      <c r="Z102"/>
    </row>
    <row r="103" spans="2:26" ht="12.75">
      <c r="B103" s="72"/>
      <c r="C103"/>
      <c r="D103"/>
      <c r="E103"/>
      <c r="F103"/>
      <c r="G103"/>
      <c r="P103"/>
      <c r="Q103"/>
      <c r="R103"/>
      <c r="S103"/>
      <c r="T103"/>
      <c r="U103"/>
      <c r="V103"/>
      <c r="W103"/>
      <c r="X103"/>
      <c r="Y103"/>
      <c r="Z103"/>
    </row>
    <row r="104" spans="2:26" s="12" customFormat="1" ht="12.75">
      <c r="B104" s="72"/>
      <c r="C104"/>
      <c r="D104"/>
      <c r="E104"/>
      <c r="F104"/>
      <c r="G104"/>
      <c r="H104" s="3"/>
      <c r="I104" s="3"/>
      <c r="J104" s="3"/>
      <c r="K104" s="3"/>
      <c r="L104" s="3"/>
      <c r="M104" s="3"/>
      <c r="N104" s="3"/>
      <c r="O104" s="3"/>
      <c r="P104"/>
      <c r="Q104"/>
      <c r="R104"/>
      <c r="S104"/>
      <c r="T104"/>
      <c r="U104"/>
      <c r="V104"/>
      <c r="W104"/>
      <c r="X104"/>
      <c r="Y104"/>
      <c r="Z104"/>
    </row>
    <row r="105" spans="2:26" ht="12.75">
      <c r="B105" s="72"/>
      <c r="C105"/>
      <c r="D105"/>
      <c r="E105"/>
      <c r="F105"/>
      <c r="G105"/>
      <c r="P105"/>
      <c r="Q105"/>
      <c r="R105"/>
      <c r="S105"/>
      <c r="T105"/>
      <c r="U105"/>
      <c r="V105"/>
      <c r="W105"/>
      <c r="X105"/>
      <c r="Y105"/>
      <c r="Z105"/>
    </row>
    <row r="106" spans="2:26" s="12" customFormat="1" ht="12.75">
      <c r="B106" s="72"/>
      <c r="C106"/>
      <c r="D106"/>
      <c r="E106"/>
      <c r="F106"/>
      <c r="G106"/>
      <c r="H106" s="3"/>
      <c r="I106" s="3"/>
      <c r="J106" s="3"/>
      <c r="K106" s="3"/>
      <c r="L106" s="3"/>
      <c r="M106" s="72"/>
      <c r="N106" s="72"/>
      <c r="O106" s="72"/>
      <c r="P106"/>
      <c r="Q106"/>
      <c r="R106"/>
      <c r="S106"/>
      <c r="T106"/>
      <c r="U106"/>
      <c r="V106"/>
      <c r="W106"/>
      <c r="X106"/>
      <c r="Y106"/>
      <c r="Z106"/>
    </row>
    <row r="107" spans="2:26" s="12" customFormat="1" ht="12.75">
      <c r="B107" s="72"/>
      <c r="C107"/>
      <c r="D107"/>
      <c r="E107"/>
      <c r="F107"/>
      <c r="G107"/>
      <c r="H107" s="72"/>
      <c r="I107" s="72"/>
      <c r="J107" s="72"/>
      <c r="K107" s="72"/>
      <c r="L107" s="72"/>
      <c r="M107" s="72"/>
      <c r="N107" s="72"/>
      <c r="O107" s="72"/>
      <c r="P107"/>
      <c r="Q107"/>
      <c r="R107"/>
      <c r="S107"/>
      <c r="T107"/>
      <c r="U107"/>
      <c r="V107"/>
      <c r="W107"/>
      <c r="X107"/>
      <c r="Y107"/>
      <c r="Z107"/>
    </row>
    <row r="108" spans="2:26" ht="12.75">
      <c r="B108" s="72"/>
      <c r="C108"/>
      <c r="D108"/>
      <c r="E108"/>
      <c r="F108"/>
      <c r="G108"/>
      <c r="P108"/>
      <c r="Q108"/>
      <c r="R108"/>
      <c r="S108"/>
      <c r="T108"/>
      <c r="U108"/>
      <c r="V108"/>
      <c r="W108"/>
      <c r="X108"/>
      <c r="Y108"/>
      <c r="Z108"/>
    </row>
    <row r="109" spans="2:26" ht="12.75">
      <c r="B109" s="72"/>
      <c r="C109"/>
      <c r="D109"/>
      <c r="E109"/>
      <c r="F109"/>
      <c r="G109"/>
      <c r="P109"/>
      <c r="Q109"/>
      <c r="R109"/>
      <c r="S109"/>
      <c r="T109"/>
      <c r="U109"/>
      <c r="V109"/>
      <c r="W109"/>
      <c r="X109"/>
      <c r="Y109"/>
      <c r="Z109"/>
    </row>
    <row r="110" spans="2:26" ht="12.75">
      <c r="B110" s="72"/>
      <c r="C110"/>
      <c r="D110"/>
      <c r="E110"/>
      <c r="F110"/>
      <c r="G110"/>
      <c r="P110"/>
      <c r="Q110"/>
      <c r="R110"/>
      <c r="S110"/>
      <c r="T110"/>
      <c r="U110"/>
      <c r="V110"/>
      <c r="W110"/>
      <c r="X110"/>
      <c r="Y110"/>
      <c r="Z110"/>
    </row>
    <row r="111" spans="2:26" ht="12.75">
      <c r="B111" s="72"/>
      <c r="C111"/>
      <c r="D111"/>
      <c r="E111"/>
      <c r="F111"/>
      <c r="G111"/>
      <c r="U111"/>
      <c r="V111"/>
      <c r="W111"/>
      <c r="X111"/>
      <c r="Y111"/>
      <c r="Z111"/>
    </row>
    <row r="112" spans="2:26" ht="12.75">
      <c r="B112" s="72"/>
      <c r="C112"/>
      <c r="D112"/>
      <c r="E112"/>
      <c r="F112"/>
      <c r="G112"/>
      <c r="U112"/>
      <c r="V112"/>
      <c r="W112"/>
      <c r="X112"/>
      <c r="Y112"/>
      <c r="Z112"/>
    </row>
    <row r="113" spans="2:26" ht="12.75">
      <c r="B113" s="72"/>
      <c r="C113"/>
      <c r="D113"/>
      <c r="E113"/>
      <c r="F113"/>
      <c r="G113"/>
      <c r="U113"/>
      <c r="V113"/>
      <c r="W113"/>
      <c r="X113"/>
      <c r="Y113"/>
      <c r="Z113"/>
    </row>
    <row r="114" spans="2:26" ht="12.75">
      <c r="B114" s="72"/>
      <c r="C114"/>
      <c r="D114"/>
      <c r="E114"/>
      <c r="F114"/>
      <c r="G114"/>
      <c r="U114"/>
      <c r="V114"/>
      <c r="W114"/>
      <c r="X114"/>
      <c r="Y114"/>
      <c r="Z114"/>
    </row>
    <row r="115" spans="2:26" ht="12.75">
      <c r="B115" s="72"/>
      <c r="C115"/>
      <c r="D115"/>
      <c r="E115"/>
      <c r="F115"/>
      <c r="G115"/>
      <c r="Z115"/>
    </row>
    <row r="116" ht="12.75">
      <c r="Z116"/>
    </row>
    <row r="117" ht="12.75">
      <c r="Z117"/>
    </row>
    <row r="118" ht="12.75">
      <c r="Z118"/>
    </row>
    <row r="119" ht="12.75">
      <c r="Z119"/>
    </row>
    <row r="120" ht="12.75">
      <c r="Z120"/>
    </row>
  </sheetData>
  <sheetProtection/>
  <mergeCells count="3">
    <mergeCell ref="C5:D5"/>
    <mergeCell ref="C6:D6"/>
    <mergeCell ref="B1:H1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2:Q108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2:15" ht="12.75">
      <c r="B2" s="3" t="s">
        <v>4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94</v>
      </c>
      <c r="I2" s="3"/>
      <c r="J2" s="3"/>
      <c r="K2" s="3"/>
      <c r="L2" s="3"/>
      <c r="M2" s="3"/>
      <c r="N2" s="3"/>
      <c r="O2" s="3"/>
    </row>
    <row r="3" spans="2:15" ht="12.75">
      <c r="B3" s="3">
        <f>SUM(C9:O9)</f>
        <v>51</v>
      </c>
      <c r="D3" s="5">
        <v>30</v>
      </c>
      <c r="E3" s="3">
        <v>41</v>
      </c>
      <c r="F3" s="3">
        <v>50</v>
      </c>
      <c r="G3" s="3">
        <v>51</v>
      </c>
      <c r="H3" s="3">
        <v>49</v>
      </c>
      <c r="I3" s="3"/>
      <c r="J3" s="3"/>
      <c r="K3" s="3"/>
      <c r="L3" s="3"/>
      <c r="M3" s="3"/>
      <c r="N3" s="3"/>
      <c r="O3" s="3"/>
    </row>
    <row r="4" spans="4:15" ht="12.75">
      <c r="D4" s="4">
        <f>D3/$B$3</f>
        <v>0.5882352941176471</v>
      </c>
      <c r="E4" s="4">
        <f>E3/$B$3</f>
        <v>0.803921568627451</v>
      </c>
      <c r="F4" s="4">
        <f>F3/$B$3</f>
        <v>0.9803921568627451</v>
      </c>
      <c r="G4" s="4">
        <f>G3/$B$3</f>
        <v>1</v>
      </c>
      <c r="H4" s="4">
        <f>H3/$B$3</f>
        <v>0.9607843137254902</v>
      </c>
      <c r="I4" s="4"/>
      <c r="J4" s="4"/>
      <c r="K4" s="4"/>
      <c r="L4" s="4"/>
      <c r="M4" s="4"/>
      <c r="N4" s="4"/>
      <c r="O4" s="4"/>
    </row>
    <row r="5" spans="4:14" ht="12.75"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7" spans="2:15" ht="12.75">
      <c r="B7" s="5" t="s">
        <v>95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93</v>
      </c>
      <c r="I7" s="5"/>
      <c r="J7" s="5"/>
      <c r="K7" s="5"/>
      <c r="L7" s="5"/>
      <c r="M7" s="5"/>
      <c r="N7" s="5"/>
      <c r="O7" s="5"/>
    </row>
    <row r="8" ht="12.75"/>
    <row r="9" spans="2:15" ht="12.75">
      <c r="B9" s="3">
        <v>3</v>
      </c>
      <c r="C9" s="3">
        <v>0</v>
      </c>
      <c r="D9" s="3">
        <v>0</v>
      </c>
      <c r="E9" s="3">
        <v>0</v>
      </c>
      <c r="F9" s="3">
        <v>9</v>
      </c>
      <c r="G9" s="3">
        <v>16</v>
      </c>
      <c r="H9" s="3">
        <v>26</v>
      </c>
      <c r="I9" s="6"/>
      <c r="J9" s="6"/>
      <c r="K9" s="6"/>
      <c r="L9" s="6"/>
      <c r="M9" s="6"/>
      <c r="N9" s="6"/>
      <c r="O9" s="6"/>
    </row>
    <row r="10" spans="2:17" ht="12.75">
      <c r="B10" s="7">
        <f>B9/(B9+B3)</f>
        <v>0.05555555555555555</v>
      </c>
      <c r="C10" s="7">
        <f aca="true" t="shared" si="0" ref="C10:H10">C9/$B$3</f>
        <v>0</v>
      </c>
      <c r="D10" s="7">
        <f t="shared" si="0"/>
        <v>0</v>
      </c>
      <c r="E10" s="7">
        <f t="shared" si="0"/>
        <v>0</v>
      </c>
      <c r="F10" s="7">
        <f t="shared" si="0"/>
        <v>0.17647058823529413</v>
      </c>
      <c r="G10" s="7">
        <f t="shared" si="0"/>
        <v>0.3137254901960784</v>
      </c>
      <c r="H10" s="7">
        <f t="shared" si="0"/>
        <v>0.5098039215686274</v>
      </c>
      <c r="I10" s="7"/>
      <c r="J10" s="7"/>
      <c r="K10" s="7"/>
      <c r="L10" s="7"/>
      <c r="M10" s="7"/>
      <c r="N10" s="79"/>
      <c r="O10" s="79"/>
      <c r="P10" s="80"/>
      <c r="Q10" s="2"/>
    </row>
    <row r="11" spans="3:17" ht="12.75">
      <c r="C11" s="5"/>
      <c r="N11" s="2"/>
      <c r="O11" s="2"/>
      <c r="P11" s="2"/>
      <c r="Q11" s="2"/>
    </row>
    <row r="12" spans="3:17" ht="12.75">
      <c r="C12" s="5"/>
      <c r="N12" s="2"/>
      <c r="O12" s="2"/>
      <c r="P12" s="2"/>
      <c r="Q12" s="2"/>
    </row>
    <row r="13" spans="3:17" ht="12.75">
      <c r="C13" s="5"/>
      <c r="N13" s="2"/>
      <c r="O13" s="2"/>
      <c r="P13" s="81"/>
      <c r="Q13" s="81"/>
    </row>
    <row r="14" spans="3:17" ht="12.75">
      <c r="C14" s="5"/>
      <c r="F14" s="3"/>
      <c r="G14" s="3"/>
      <c r="H14" s="3"/>
      <c r="I14" s="3"/>
      <c r="J14" s="3"/>
      <c r="N14" s="2"/>
      <c r="O14" s="2"/>
      <c r="P14" s="77"/>
      <c r="Q14" s="78"/>
    </row>
    <row r="15" spans="3:17" ht="12.75">
      <c r="C15" s="5"/>
      <c r="F15" s="3"/>
      <c r="G15" s="3"/>
      <c r="H15" s="3"/>
      <c r="I15" s="3"/>
      <c r="J15" s="3"/>
      <c r="N15" s="2"/>
      <c r="O15" s="2"/>
      <c r="P15" s="77"/>
      <c r="Q15" s="78"/>
    </row>
    <row r="16" spans="3:17" ht="12.75">
      <c r="C16" s="5"/>
      <c r="F16" s="3"/>
      <c r="G16" s="3"/>
      <c r="H16" s="3"/>
      <c r="I16" s="3"/>
      <c r="J16" s="3"/>
      <c r="N16" s="2"/>
      <c r="O16" s="2"/>
      <c r="P16" s="77"/>
      <c r="Q16" s="78"/>
    </row>
    <row r="17" spans="6:17" ht="12.75">
      <c r="F17" s="3"/>
      <c r="G17" s="3"/>
      <c r="H17" s="3"/>
      <c r="I17" s="3"/>
      <c r="J17" s="3"/>
      <c r="N17" s="2"/>
      <c r="O17" s="2"/>
      <c r="P17" s="77"/>
      <c r="Q17" s="78"/>
    </row>
    <row r="18" spans="6:17" ht="12.75">
      <c r="F18" s="3"/>
      <c r="G18" s="3"/>
      <c r="H18" s="3"/>
      <c r="I18" s="3"/>
      <c r="J18" s="3"/>
      <c r="N18" s="2"/>
      <c r="O18" s="2"/>
      <c r="P18" s="77"/>
      <c r="Q18" s="78"/>
    </row>
    <row r="19" spans="5:17" ht="12.75">
      <c r="E19" s="8"/>
      <c r="F19" s="3"/>
      <c r="G19" s="3"/>
      <c r="H19" s="3"/>
      <c r="I19" s="3"/>
      <c r="J19" s="3"/>
      <c r="N19" s="2"/>
      <c r="O19" s="2"/>
      <c r="P19" s="77"/>
      <c r="Q19" s="78"/>
    </row>
    <row r="20" spans="6:17" ht="12.75">
      <c r="F20" s="3"/>
      <c r="G20" s="3"/>
      <c r="H20" s="3"/>
      <c r="I20" s="3"/>
      <c r="J20" s="3"/>
      <c r="N20" s="2"/>
      <c r="O20" s="2"/>
      <c r="P20" s="78"/>
      <c r="Q20" s="78"/>
    </row>
    <row r="21" spans="6:17" ht="12.75">
      <c r="F21" s="3"/>
      <c r="G21" s="3"/>
      <c r="H21" s="3"/>
      <c r="I21" s="3"/>
      <c r="J21" s="3"/>
      <c r="N21" s="2"/>
      <c r="O21" s="2"/>
      <c r="P21" s="2"/>
      <c r="Q21" s="2"/>
    </row>
    <row r="22" spans="6:17" ht="12.75">
      <c r="F22" s="3"/>
      <c r="G22" s="3"/>
      <c r="H22" s="3"/>
      <c r="I22" s="3"/>
      <c r="J22" s="3"/>
      <c r="N22" s="2"/>
      <c r="O22" s="2"/>
      <c r="P22" s="2"/>
      <c r="Q22" s="2"/>
    </row>
    <row r="23" spans="6:10" ht="12.75">
      <c r="F23" s="3"/>
      <c r="G23" s="3"/>
      <c r="H23" s="3"/>
      <c r="I23" s="3"/>
      <c r="J23" s="3"/>
    </row>
    <row r="24" spans="6:10" ht="12.75">
      <c r="F24" s="3"/>
      <c r="G24" s="3"/>
      <c r="H24" s="3"/>
      <c r="I24" s="3"/>
      <c r="J24" s="3"/>
    </row>
    <row r="25" spans="6:10" ht="12.75">
      <c r="F25" s="3"/>
      <c r="G25" s="3"/>
      <c r="H25" s="3"/>
      <c r="I25" s="3"/>
      <c r="J25" s="3"/>
    </row>
    <row r="26" spans="6:10" ht="12.75">
      <c r="F26" s="3"/>
      <c r="G26" s="3"/>
      <c r="H26" s="3"/>
      <c r="I26" s="3"/>
      <c r="J26" s="3"/>
    </row>
    <row r="27" spans="6:10" ht="12.75">
      <c r="F27" s="3"/>
      <c r="G27" s="3"/>
      <c r="H27" s="3"/>
      <c r="I27" s="3"/>
      <c r="J27" s="3"/>
    </row>
    <row r="28" spans="6:10" ht="12.75">
      <c r="F28" s="3"/>
      <c r="G28" s="3"/>
      <c r="H28" s="3"/>
      <c r="I28" s="3"/>
      <c r="J28" s="3"/>
    </row>
    <row r="29" spans="6:10" ht="12.75">
      <c r="F29" s="3"/>
      <c r="G29" s="3"/>
      <c r="H29" s="3"/>
      <c r="I29" s="3"/>
      <c r="J29" s="3"/>
    </row>
    <row r="30" spans="6:10" ht="12.75">
      <c r="F30" s="3"/>
      <c r="G30" s="3"/>
      <c r="H30" s="3"/>
      <c r="I30" s="3"/>
      <c r="J30" s="3"/>
    </row>
    <row r="31" spans="6:10" ht="12.75">
      <c r="F31" s="3"/>
      <c r="G31" s="3"/>
      <c r="H31" s="3"/>
      <c r="I31" s="3"/>
      <c r="J31" s="3"/>
    </row>
    <row r="32" spans="6:10" ht="12.75">
      <c r="F32" s="3"/>
      <c r="G32" s="3"/>
      <c r="H32" s="3"/>
      <c r="I32" s="3"/>
      <c r="J32" s="3"/>
    </row>
    <row r="33" spans="6:10" ht="12.75">
      <c r="F33" s="3"/>
      <c r="G33" s="3"/>
      <c r="H33" s="3"/>
      <c r="I33" s="3"/>
      <c r="J33" s="3"/>
    </row>
    <row r="34" spans="6:10" ht="12.75">
      <c r="F34" s="72"/>
      <c r="G34" s="72"/>
      <c r="H34" s="72"/>
      <c r="I34" s="72"/>
      <c r="J34" s="72"/>
    </row>
    <row r="35" spans="6:10" ht="12.75">
      <c r="F35" s="3"/>
      <c r="G35" s="3"/>
      <c r="H35" s="3"/>
      <c r="I35" s="3"/>
      <c r="J35" s="3"/>
    </row>
    <row r="36" spans="6:10" ht="12.75">
      <c r="F36" s="3"/>
      <c r="G36" s="3"/>
      <c r="H36" s="3"/>
      <c r="I36" s="3"/>
      <c r="J36" s="3"/>
    </row>
    <row r="37" spans="6:10" ht="12.75">
      <c r="F37" s="3"/>
      <c r="G37" s="3"/>
      <c r="H37" s="3"/>
      <c r="I37" s="3"/>
      <c r="J37" s="3"/>
    </row>
    <row r="38" spans="6:10" ht="12.75">
      <c r="F38" s="3"/>
      <c r="G38" s="3"/>
      <c r="H38" s="3"/>
      <c r="I38" s="3"/>
      <c r="J38" s="3"/>
    </row>
    <row r="39" spans="6:10" ht="12.75">
      <c r="F39" s="3"/>
      <c r="G39" s="3"/>
      <c r="H39" s="3"/>
      <c r="I39" s="3"/>
      <c r="J39" s="3"/>
    </row>
    <row r="40" spans="6:10" ht="12.75">
      <c r="F40" s="3"/>
      <c r="G40" s="3"/>
      <c r="H40" s="3"/>
      <c r="I40" s="3"/>
      <c r="J40" s="3"/>
    </row>
    <row r="41" spans="6:10" ht="12.75">
      <c r="F41" s="3"/>
      <c r="G41" s="3"/>
      <c r="H41" s="3"/>
      <c r="I41" s="3"/>
      <c r="J41" s="3"/>
    </row>
    <row r="42" spans="6:10" ht="12.75">
      <c r="F42" s="3"/>
      <c r="G42" s="3"/>
      <c r="H42" s="3"/>
      <c r="I42" s="3"/>
      <c r="J42" s="3"/>
    </row>
    <row r="43" spans="6:10" ht="12.75">
      <c r="F43" s="3"/>
      <c r="G43" s="3"/>
      <c r="H43" s="3"/>
      <c r="I43" s="3"/>
      <c r="J43" s="3"/>
    </row>
    <row r="44" spans="6:10" ht="12.75">
      <c r="F44" s="3"/>
      <c r="G44" s="3"/>
      <c r="H44" s="3"/>
      <c r="I44" s="3"/>
      <c r="J44" s="3"/>
    </row>
    <row r="45" spans="6:10" ht="12.75">
      <c r="F45" s="3"/>
      <c r="G45" s="3"/>
      <c r="H45" s="3"/>
      <c r="I45" s="3"/>
      <c r="J45" s="3"/>
    </row>
    <row r="46" spans="6:10" ht="12.75">
      <c r="F46" s="3"/>
      <c r="G46" s="3"/>
      <c r="H46" s="3"/>
      <c r="I46" s="3"/>
      <c r="J46" s="3"/>
    </row>
    <row r="47" spans="6:10" ht="12.75">
      <c r="F47" s="3"/>
      <c r="G47" s="3"/>
      <c r="H47" s="3"/>
      <c r="I47" s="3"/>
      <c r="J47" s="3"/>
    </row>
    <row r="48" spans="6:10" ht="12.75">
      <c r="F48" s="3"/>
      <c r="G48" s="3"/>
      <c r="H48" s="3"/>
      <c r="I48" s="3"/>
      <c r="J48" s="3"/>
    </row>
    <row r="49" spans="6:10" ht="12.75">
      <c r="F49" s="3"/>
      <c r="G49" s="3"/>
      <c r="H49" s="3"/>
      <c r="I49" s="3"/>
      <c r="J49" s="3"/>
    </row>
    <row r="50" spans="6:10" ht="12.75">
      <c r="F50" s="3"/>
      <c r="G50" s="3"/>
      <c r="H50" s="3"/>
      <c r="I50" s="3"/>
      <c r="J50" s="3"/>
    </row>
    <row r="51" spans="6:10" ht="12.75">
      <c r="F51" s="3"/>
      <c r="G51" s="3"/>
      <c r="H51" s="3"/>
      <c r="I51" s="3"/>
      <c r="J51" s="3"/>
    </row>
    <row r="52" spans="6:10" ht="12.75">
      <c r="F52" s="3"/>
      <c r="G52" s="3"/>
      <c r="H52" s="3"/>
      <c r="I52" s="3"/>
      <c r="J52" s="3"/>
    </row>
    <row r="53" spans="6:10" ht="12.75">
      <c r="F53" s="3"/>
      <c r="G53" s="3"/>
      <c r="H53" s="3"/>
      <c r="I53" s="3"/>
      <c r="J53" s="3"/>
    </row>
    <row r="54" spans="6:10" ht="12.75">
      <c r="F54" s="3"/>
      <c r="G54" s="3"/>
      <c r="H54" s="3"/>
      <c r="I54" s="3"/>
      <c r="J54" s="3"/>
    </row>
    <row r="55" spans="6:10" ht="12.75">
      <c r="F55" s="3"/>
      <c r="G55" s="3"/>
      <c r="H55" s="3"/>
      <c r="I55" s="3"/>
      <c r="J55" s="3"/>
    </row>
    <row r="56" spans="6:10" ht="12.75">
      <c r="F56" s="3"/>
      <c r="G56" s="3"/>
      <c r="H56" s="3"/>
      <c r="I56" s="3"/>
      <c r="J56" s="3"/>
    </row>
    <row r="57" spans="6:10" ht="12.75">
      <c r="F57" s="3"/>
      <c r="G57" s="3"/>
      <c r="H57" s="3"/>
      <c r="I57" s="3"/>
      <c r="J57" s="3"/>
    </row>
    <row r="58" spans="6:10" ht="12.75">
      <c r="F58" s="3"/>
      <c r="G58" s="3"/>
      <c r="H58" s="3"/>
      <c r="I58" s="3"/>
      <c r="J58" s="3"/>
    </row>
    <row r="59" spans="6:10" ht="12.75">
      <c r="F59" s="3"/>
      <c r="G59" s="3"/>
      <c r="H59" s="3"/>
      <c r="I59" s="3"/>
      <c r="J59" s="3"/>
    </row>
    <row r="60" spans="6:10" ht="12.75">
      <c r="F60" s="3"/>
      <c r="G60" s="3"/>
      <c r="H60" s="3"/>
      <c r="I60" s="3"/>
      <c r="J60" s="3"/>
    </row>
    <row r="61" spans="6:10" ht="12.75">
      <c r="F61" s="3"/>
      <c r="G61" s="3"/>
      <c r="H61" s="3"/>
      <c r="I61" s="3"/>
      <c r="J61" s="3"/>
    </row>
    <row r="62" spans="6:10" ht="12.75">
      <c r="F62" s="3"/>
      <c r="G62" s="3"/>
      <c r="H62" s="3"/>
      <c r="I62" s="3"/>
      <c r="J62" s="3"/>
    </row>
    <row r="63" spans="6:10" ht="12.75">
      <c r="F63" s="3"/>
      <c r="G63" s="3"/>
      <c r="H63" s="3"/>
      <c r="I63" s="3"/>
      <c r="J63" s="3"/>
    </row>
    <row r="64" spans="6:10" ht="12.75">
      <c r="F64" s="3"/>
      <c r="G64" s="3"/>
      <c r="H64" s="3"/>
      <c r="I64" s="3"/>
      <c r="J64" s="3"/>
    </row>
    <row r="65" spans="6:10" ht="12.75">
      <c r="F65" s="3"/>
      <c r="G65" s="3"/>
      <c r="H65" s="3"/>
      <c r="I65" s="3"/>
      <c r="J65" s="3"/>
    </row>
    <row r="66" spans="6:10" ht="12.75">
      <c r="F66" s="3"/>
      <c r="G66" s="3"/>
      <c r="H66" s="3"/>
      <c r="I66" s="3"/>
      <c r="J66" s="3"/>
    </row>
    <row r="67" spans="6:10" ht="12.75">
      <c r="F67" s="3"/>
      <c r="G67" s="3"/>
      <c r="H67" s="3"/>
      <c r="I67" s="3"/>
      <c r="J67" s="3"/>
    </row>
    <row r="68" spans="6:10" ht="12.75">
      <c r="F68" s="3"/>
      <c r="G68" s="3"/>
      <c r="H68" s="3"/>
      <c r="I68" s="3"/>
      <c r="J68" s="3"/>
    </row>
    <row r="69" spans="6:10" ht="12.75">
      <c r="F69" s="3"/>
      <c r="G69" s="3"/>
      <c r="H69" s="3"/>
      <c r="I69" s="3"/>
      <c r="J69" s="3"/>
    </row>
    <row r="70" spans="6:10" ht="12.75">
      <c r="F70" s="3"/>
      <c r="G70" s="3"/>
      <c r="H70" s="3"/>
      <c r="I70" s="3"/>
      <c r="J70" s="3"/>
    </row>
    <row r="71" spans="6:10" ht="12.75">
      <c r="F71" s="3"/>
      <c r="G71" s="3"/>
      <c r="H71" s="3"/>
      <c r="I71" s="3"/>
      <c r="J71" s="3"/>
    </row>
    <row r="72" spans="6:10" ht="12.75">
      <c r="F72" s="3"/>
      <c r="G72" s="3"/>
      <c r="H72" s="3"/>
      <c r="I72" s="3"/>
      <c r="J72" s="3"/>
    </row>
    <row r="73" spans="6:10" ht="12.75">
      <c r="F73" s="3"/>
      <c r="G73" s="3"/>
      <c r="H73" s="3"/>
      <c r="I73" s="3"/>
      <c r="J73" s="3"/>
    </row>
    <row r="74" spans="6:10" ht="12.75">
      <c r="F74" s="3"/>
      <c r="G74" s="3"/>
      <c r="H74" s="3"/>
      <c r="I74" s="3"/>
      <c r="J74" s="3"/>
    </row>
    <row r="75" spans="6:10" ht="12.75">
      <c r="F75" s="3"/>
      <c r="G75" s="3"/>
      <c r="H75" s="3"/>
      <c r="I75" s="3"/>
      <c r="J75" s="3"/>
    </row>
    <row r="76" spans="6:10" ht="12.75">
      <c r="F76" s="3"/>
      <c r="G76" s="3"/>
      <c r="H76" s="3"/>
      <c r="I76" s="3"/>
      <c r="J76" s="3"/>
    </row>
    <row r="77" spans="6:10" ht="12.75">
      <c r="F77" s="3"/>
      <c r="G77" s="3"/>
      <c r="H77" s="3"/>
      <c r="I77" s="3"/>
      <c r="J77" s="3"/>
    </row>
    <row r="78" spans="6:10" ht="12.75">
      <c r="F78" s="3"/>
      <c r="G78" s="3"/>
      <c r="H78" s="3"/>
      <c r="I78" s="3"/>
      <c r="J78" s="3"/>
    </row>
    <row r="79" spans="6:10" ht="12.75">
      <c r="F79" s="3"/>
      <c r="G79" s="3"/>
      <c r="H79" s="3"/>
      <c r="I79" s="3"/>
      <c r="J79" s="3"/>
    </row>
    <row r="80" spans="6:10" ht="12.75">
      <c r="F80" s="3"/>
      <c r="G80" s="3"/>
      <c r="H80" s="3"/>
      <c r="I80" s="3"/>
      <c r="J80" s="3"/>
    </row>
    <row r="81" spans="6:10" ht="12.75">
      <c r="F81" s="3"/>
      <c r="G81" s="3"/>
      <c r="H81" s="3"/>
      <c r="I81" s="3"/>
      <c r="J81" s="3"/>
    </row>
    <row r="82" spans="6:10" ht="12.75">
      <c r="F82" s="3"/>
      <c r="G82" s="3"/>
      <c r="H82" s="3"/>
      <c r="I82" s="3"/>
      <c r="J82" s="3"/>
    </row>
    <row r="83" spans="6:10" ht="12.75">
      <c r="F83" s="3"/>
      <c r="G83" s="3"/>
      <c r="H83" s="3"/>
      <c r="I83" s="3"/>
      <c r="J83" s="3"/>
    </row>
    <row r="84" spans="6:10" ht="12.75">
      <c r="F84" s="3"/>
      <c r="G84" s="3"/>
      <c r="H84" s="3"/>
      <c r="I84" s="3"/>
      <c r="J84" s="3"/>
    </row>
    <row r="85" spans="6:10" ht="12.75">
      <c r="F85" s="3"/>
      <c r="G85" s="3"/>
      <c r="H85" s="3"/>
      <c r="I85" s="3"/>
      <c r="J85" s="3"/>
    </row>
    <row r="86" spans="6:10" ht="12.75">
      <c r="F86" s="3"/>
      <c r="G86" s="3"/>
      <c r="H86" s="3"/>
      <c r="I86" s="3"/>
      <c r="J86" s="3"/>
    </row>
    <row r="87" spans="6:10" ht="12.75">
      <c r="F87" s="3"/>
      <c r="G87" s="3"/>
      <c r="H87" s="3"/>
      <c r="I87" s="3"/>
      <c r="J87" s="3"/>
    </row>
    <row r="88" spans="6:10" ht="12.75">
      <c r="F88" s="3"/>
      <c r="G88" s="3"/>
      <c r="H88" s="3"/>
      <c r="I88" s="3"/>
      <c r="J88" s="3"/>
    </row>
    <row r="89" spans="6:10" ht="12.75">
      <c r="F89" s="3"/>
      <c r="G89" s="3"/>
      <c r="H89" s="3"/>
      <c r="I89" s="3"/>
      <c r="J89" s="3"/>
    </row>
    <row r="90" spans="6:10" ht="12.75">
      <c r="F90" s="3"/>
      <c r="G90" s="3"/>
      <c r="H90" s="3"/>
      <c r="I90" s="3"/>
      <c r="J90" s="3"/>
    </row>
    <row r="91" spans="6:10" ht="12.75">
      <c r="F91" s="3"/>
      <c r="G91" s="3"/>
      <c r="H91" s="3"/>
      <c r="I91" s="3"/>
      <c r="J91" s="3"/>
    </row>
    <row r="92" spans="6:10" ht="12.75">
      <c r="F92" s="3"/>
      <c r="G92" s="3"/>
      <c r="H92" s="3"/>
      <c r="I92" s="3"/>
      <c r="J92" s="3"/>
    </row>
    <row r="93" spans="6:10" ht="12.75">
      <c r="F93" s="3"/>
      <c r="G93" s="3"/>
      <c r="H93" s="3"/>
      <c r="I93" s="3"/>
      <c r="J93" s="3"/>
    </row>
    <row r="94" spans="6:10" ht="12.75">
      <c r="F94" s="3"/>
      <c r="G94" s="3"/>
      <c r="H94" s="3"/>
      <c r="I94" s="3"/>
      <c r="J94" s="3"/>
    </row>
    <row r="95" spans="6:10" ht="12.75">
      <c r="F95" s="3"/>
      <c r="G95" s="3"/>
      <c r="H95" s="3"/>
      <c r="I95" s="3"/>
      <c r="J95" s="3"/>
    </row>
    <row r="96" spans="6:10" ht="12.75">
      <c r="F96" s="3"/>
      <c r="G96" s="3"/>
      <c r="H96" s="3"/>
      <c r="I96" s="3"/>
      <c r="J96" s="3"/>
    </row>
    <row r="97" spans="6:10" ht="12.75">
      <c r="F97" s="3"/>
      <c r="G97" s="3"/>
      <c r="H97" s="3"/>
      <c r="I97" s="3"/>
      <c r="J97" s="3"/>
    </row>
    <row r="98" spans="6:10" ht="12.75">
      <c r="F98" s="3"/>
      <c r="G98" s="3"/>
      <c r="H98" s="3"/>
      <c r="I98" s="3"/>
      <c r="J98" s="3"/>
    </row>
    <row r="99" spans="6:10" ht="12.75">
      <c r="F99" s="3"/>
      <c r="G99" s="3"/>
      <c r="H99" s="3"/>
      <c r="I99" s="3"/>
      <c r="J99" s="3"/>
    </row>
    <row r="100" spans="6:10" ht="12.75">
      <c r="F100" s="3"/>
      <c r="G100" s="3"/>
      <c r="H100" s="3"/>
      <c r="I100" s="3"/>
      <c r="J100" s="3"/>
    </row>
    <row r="101" spans="6:10" ht="12.75">
      <c r="F101" s="3"/>
      <c r="G101" s="3"/>
      <c r="H101" s="3"/>
      <c r="I101" s="3"/>
      <c r="J101" s="3"/>
    </row>
    <row r="102" spans="6:10" ht="12.75">
      <c r="F102" s="3"/>
      <c r="G102" s="3"/>
      <c r="H102" s="3"/>
      <c r="I102" s="3"/>
      <c r="J102" s="3"/>
    </row>
    <row r="103" spans="6:10" ht="12.75">
      <c r="F103" s="3"/>
      <c r="G103" s="3"/>
      <c r="H103" s="3"/>
      <c r="I103" s="3"/>
      <c r="J103" s="3"/>
    </row>
    <row r="104" spans="6:10" ht="12.75">
      <c r="F104" s="3"/>
      <c r="G104" s="3"/>
      <c r="H104" s="3"/>
      <c r="I104" s="3"/>
      <c r="J104" s="3"/>
    </row>
    <row r="105" spans="6:10" ht="12.75">
      <c r="F105" s="3"/>
      <c r="G105" s="3"/>
      <c r="H105" s="3"/>
      <c r="I105" s="3"/>
      <c r="J105" s="3"/>
    </row>
    <row r="106" spans="6:10" ht="12.75">
      <c r="F106" s="3"/>
      <c r="G106" s="3"/>
      <c r="H106" s="3"/>
      <c r="I106" s="3"/>
      <c r="J106" s="3"/>
    </row>
    <row r="107" spans="6:10" ht="12.75">
      <c r="F107" s="3"/>
      <c r="G107" s="3"/>
      <c r="H107" s="3"/>
      <c r="I107" s="3"/>
      <c r="J107" s="3"/>
    </row>
    <row r="108" spans="6:10" ht="12.75">
      <c r="F108" s="3"/>
      <c r="G108" s="3"/>
      <c r="H108" s="3"/>
      <c r="I108" s="3"/>
      <c r="J108" s="3"/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</cp:lastModifiedBy>
  <dcterms:created xsi:type="dcterms:W3CDTF">2005-10-23T17:57:28Z</dcterms:created>
  <dcterms:modified xsi:type="dcterms:W3CDTF">2012-11-19T17:18:06Z</dcterms:modified>
  <cp:category/>
  <cp:version/>
  <cp:contentType/>
  <cp:contentStatus/>
</cp:coreProperties>
</file>