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75" windowHeight="4365" activeTab="0"/>
  </bookViews>
  <sheets>
    <sheet name="Answers" sheetId="1" r:id="rId1"/>
    <sheet name="Correct Answers" sheetId="2" r:id="rId2"/>
    <sheet name="Score Distribution" sheetId="3" r:id="rId3"/>
    <sheet name="Chart Data" sheetId="4" state="hidden" r:id="rId4"/>
    <sheet name="Score" sheetId="5" r:id="rId5"/>
  </sheets>
  <definedNames>
    <definedName name="solver_adj" localSheetId="0" hidden="1">'Answers'!#REF!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'Answers'!#REF!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<sst xmlns="http://schemas.openxmlformats.org/spreadsheetml/2006/main" count="258" uniqueCount="94">
  <si>
    <t>#1</t>
  </si>
  <si>
    <t>#2</t>
  </si>
  <si>
    <t>#3</t>
  </si>
  <si>
    <t>#4</t>
  </si>
  <si>
    <t>total</t>
  </si>
  <si>
    <t>0 correct</t>
  </si>
  <si>
    <t>1 correct</t>
  </si>
  <si>
    <t>2 correct</t>
  </si>
  <si>
    <t>3 correct</t>
  </si>
  <si>
    <t>4 correct</t>
  </si>
  <si>
    <t>Leon, the lion tamer, has decided to try adding a new lion to his pride. He's visited a</t>
  </si>
  <si>
    <t>commercial lion-breeding farm, where he has been offered a cub for $6,000. From past</t>
  </si>
  <si>
    <t>experience, Leon believes that there's a 60% chance that a lion cub purchased from</t>
  </si>
  <si>
    <t>the farm will prove to be trainable.</t>
  </si>
  <si>
    <t>It takes about six months of work to really learn for certain whether a lion is trainable or not.</t>
  </si>
  <si>
    <t>If the lion is trainable, Leon feels that his long-term gain, netted against the cost of caring</t>
  </si>
  <si>
    <t>for the lion, is $15,000. (That is, he'll net $9,000 in profit after also figuring in the cost of</t>
  </si>
  <si>
    <t>purchase.) However, if the lion proves to be untrainable, his only option is to donate the lion</t>
  </si>
  <si>
    <t>against the deduction, he still comes out $2,000 behind (for an overall loss of $8,000).</t>
  </si>
  <si>
    <t>What is Leon's expected profit (taking both the purchase price and long-term costs and</t>
  </si>
  <si>
    <t>gains into account) if he buys a cub from the farm?</t>
  </si>
  <si>
    <t>Leon knows that, after working with a lion cub for a week, he'll get a "feeling" for whether</t>
  </si>
  <si>
    <t>the lion will eventually prove to be trainable: If a lion really is trainable, he'll have a 90%</t>
  </si>
  <si>
    <t>chance of feeling optimistic (and a 10% chance of feeling pessimistic) at the end of the</t>
  </si>
  <si>
    <t>week; if a lion really is untrainable, he’ll have only a 50% chance of feeling optimistic.</t>
  </si>
  <si>
    <t>(Leon, like any good lion tamer, leans towards optimism.)</t>
  </si>
  <si>
    <t>The farm has offered Leon a special deal: For an extra (nonrefundable) $500, the cub will be</t>
  </si>
  <si>
    <t>returnable up to a week after purchase for a full refund of the base purchase price. (That is,</t>
  </si>
  <si>
    <t>Leon pays $6,500 up front, but gets $6,000 back if he returns the cub after a week.) Leon</t>
  </si>
  <si>
    <t>considers the cost of caring for (and working with) a lion cub for just a week to be</t>
  </si>
  <si>
    <t>negligible.</t>
  </si>
  <si>
    <t>What is Leon's optimal strategy?</t>
  </si>
  <si>
    <t>Following his optimal strategy, what is Leon's expected overall profit?</t>
  </si>
  <si>
    <t>Leon should ... buy the cub with the return option.</t>
  </si>
  <si>
    <t>If Leon buys the cub with the return option, and feels pessimistic after a week, he should ... return the cub.</t>
  </si>
  <si>
    <t>If Leon buys the cub with the return option, and feels optimistic after a week, he should ... keep the cub.</t>
  </si>
  <si>
    <t>If the cost of the option were up for negotiation (instead of being $500), what is the most</t>
  </si>
  <si>
    <t>Leon should be willing to pay for the option?</t>
  </si>
  <si>
    <t>Mini-Quiz #6: Answers</t>
  </si>
  <si>
    <t>Decision tree:</t>
  </si>
  <si>
    <t>optimistic</t>
  </si>
  <si>
    <t>probability tree -&gt;</t>
  </si>
  <si>
    <t>pessimistic</t>
  </si>
  <si>
    <t>cost</t>
  </si>
  <si>
    <t>trainable</t>
  </si>
  <si>
    <t>return option</t>
  </si>
  <si>
    <t>if trainable</t>
  </si>
  <si>
    <t>if untrainable</t>
  </si>
  <si>
    <t>untrainable</t>
  </si>
  <si>
    <t>don't buy option</t>
  </si>
  <si>
    <t>buy option</t>
  </si>
  <si>
    <t>keep</t>
  </si>
  <si>
    <t>return</t>
  </si>
  <si>
    <t>to a local zoo for a charitable-deduction tax break. After netting maintenance expenses</t>
  </si>
  <si>
    <t>#5</t>
  </si>
  <si>
    <t>#6</t>
  </si>
  <si>
    <t>#7</t>
  </si>
  <si>
    <t>#8</t>
  </si>
  <si>
    <t>#9</t>
  </si>
  <si>
    <t>#10</t>
  </si>
  <si>
    <t>#11</t>
  </si>
  <si>
    <t>#12</t>
  </si>
  <si>
    <t>absent</t>
  </si>
  <si>
    <t>5 correct</t>
  </si>
  <si>
    <t>6 correct</t>
  </si>
  <si>
    <t>7 correct</t>
  </si>
  <si>
    <t>8 correct</t>
  </si>
  <si>
    <t>9 correct</t>
  </si>
  <si>
    <t>10 correct</t>
  </si>
  <si>
    <t>11 correct</t>
  </si>
  <si>
    <t>12 correct</t>
  </si>
  <si>
    <t xml:space="preserve"> Buy</t>
  </si>
  <si>
    <t xml:space="preserve"> Return</t>
  </si>
  <si>
    <t xml:space="preserve"> Keep</t>
  </si>
  <si>
    <t xml:space="preserve"> Buy with Option</t>
  </si>
  <si>
    <t xml:space="preserve"> </t>
  </si>
  <si>
    <t>Find Your Mini-Quiz Score</t>
  </si>
  <si>
    <t>Insert your NetID and class password, and then push the button to find your score on this mini-quiz.</t>
  </si>
  <si>
    <t>NetID:</t>
  </si>
  <si>
    <t>Password:</t>
  </si>
  <si>
    <t>Your score-line will be highlighted in yellow below.</t>
  </si>
  <si>
    <t>Total</t>
  </si>
  <si>
    <t>Ans.1</t>
  </si>
  <si>
    <t>Ans.2</t>
  </si>
  <si>
    <t>Ans.3</t>
  </si>
  <si>
    <t>Ans.4</t>
  </si>
  <si>
    <t>Ans.5</t>
  </si>
  <si>
    <t>Ans.6</t>
  </si>
  <si>
    <t>Sc.1</t>
  </si>
  <si>
    <t>Sc.2</t>
  </si>
  <si>
    <t>Sc.3</t>
  </si>
  <si>
    <t>Sc.4</t>
  </si>
  <si>
    <t>Sc.5</t>
  </si>
  <si>
    <t>Sc.6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</si>
</sst>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&quot;$&quot;#,##0.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0.0000%"/>
    <numFmt numFmtId="174" formatCode="0.000000000000000%"/>
    <numFmt numFmtId="175" formatCode="#,##0.0"/>
    <numFmt numFmtId="176" formatCode="0.0%"/>
    <numFmt numFmtId="177" formatCode="0.000000"/>
    <numFmt numFmtId="178" formatCode="0.0"/>
  </numFmts>
  <fonts count="38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9.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 horizontal="left" indent="1"/>
    </xf>
    <xf numFmtId="172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Border="1" applyAlignment="1">
      <alignment horizontal="center"/>
    </xf>
    <xf numFmtId="9" fontId="6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Correct Answers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675"/>
          <c:w val="0.9777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Data'!$D$4:$I$4</c:f>
              <c:numCache>
                <c:ptCount val="6"/>
                <c:pt idx="0">
                  <c:v>0.9038461538461539</c:v>
                </c:pt>
                <c:pt idx="1">
                  <c:v>0.8653846153846154</c:v>
                </c:pt>
                <c:pt idx="2">
                  <c:v>0.8653846153846154</c:v>
                </c:pt>
                <c:pt idx="3">
                  <c:v>1</c:v>
                </c:pt>
                <c:pt idx="4">
                  <c:v>0.6538461538461539</c:v>
                </c:pt>
                <c:pt idx="5">
                  <c:v>0.8076923076923077</c:v>
                </c:pt>
              </c:numCache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Problem #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Scores</a:t>
            </a:r>
          </a:p>
        </c:rich>
      </c:tx>
      <c:layout>
        <c:manualLayout>
          <c:xMode val="factor"/>
          <c:yMode val="factor"/>
          <c:x val="0.02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345"/>
          <c:w val="0.99875"/>
          <c:h val="0.9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Data'!$E$7</c:f>
              <c:strCache>
                <c:ptCount val="1"/>
                <c:pt idx="0">
                  <c:v>2 correct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Data'!$E$10</c:f>
              <c:numCache>
                <c:ptCount val="1"/>
                <c:pt idx="0">
                  <c:v>0.09615384615384616</c:v>
                </c:pt>
              </c:numCache>
            </c:numRef>
          </c:val>
        </c:ser>
        <c:ser>
          <c:idx val="3"/>
          <c:order val="1"/>
          <c:tx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Data'!$F$10</c:f>
              <c:numCache>
                <c:ptCount val="1"/>
                <c:pt idx="0">
                  <c:v>0.038461538461538464</c:v>
                </c:pt>
              </c:numCache>
            </c:numRef>
          </c:val>
        </c:ser>
        <c:ser>
          <c:idx val="4"/>
          <c:order val="2"/>
          <c:tx>
            <c:strRef>
              <c:f>'Chart Data'!$G$7</c:f>
              <c:strCache>
                <c:ptCount val="1"/>
                <c:pt idx="0">
                  <c:v>4 correct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Data'!$G$10</c:f>
              <c:numCache>
                <c:ptCount val="1"/>
                <c:pt idx="0">
                  <c:v>0.1346153846153846</c:v>
                </c:pt>
              </c:numCache>
            </c:numRef>
          </c:val>
        </c:ser>
        <c:ser>
          <c:idx val="5"/>
          <c:order val="3"/>
          <c:tx>
            <c:strRef>
              <c:f>'Chart Data'!$H$7</c:f>
              <c:strCache>
                <c:ptCount val="1"/>
                <c:pt idx="0">
                  <c:v>5 correct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Data'!$H$10</c:f>
              <c:numCache>
                <c:ptCount val="1"/>
                <c:pt idx="0">
                  <c:v>0.1346153846153846</c:v>
                </c:pt>
              </c:numCache>
            </c:numRef>
          </c:val>
        </c:ser>
        <c:ser>
          <c:idx val="6"/>
          <c:order val="4"/>
          <c:tx>
            <c:strRef>
              <c:f>'Chart Data'!$I$7</c:f>
              <c:strCache>
                <c:ptCount val="1"/>
                <c:pt idx="0">
                  <c:v>6 correct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Data'!$I$10</c:f>
              <c:numCache>
                <c:ptCount val="1"/>
                <c:pt idx="0">
                  <c:v>0.5961538461538461</c:v>
                </c:pt>
              </c:numCache>
            </c:numRef>
          </c:val>
        </c:ser>
        <c:overlap val="100"/>
        <c:gapWidth val="20"/>
        <c:axId val="19276099"/>
        <c:axId val="39267164"/>
      </c:bar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59</xdr:row>
      <xdr:rowOff>76200</xdr:rowOff>
    </xdr:from>
    <xdr:to>
      <xdr:col>3</xdr:col>
      <xdr:colOff>28575</xdr:colOff>
      <xdr:row>63</xdr:row>
      <xdr:rowOff>161925</xdr:rowOff>
    </xdr:to>
    <xdr:sp>
      <xdr:nvSpPr>
        <xdr:cNvPr id="1" name="AutoShape 12"/>
        <xdr:cNvSpPr>
          <a:spLocks/>
        </xdr:cNvSpPr>
      </xdr:nvSpPr>
      <xdr:spPr>
        <a:xfrm flipV="1">
          <a:off x="447675" y="9725025"/>
          <a:ext cx="1123950" cy="7334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64</xdr:row>
      <xdr:rowOff>0</xdr:rowOff>
    </xdr:from>
    <xdr:to>
      <xdr:col>3</xdr:col>
      <xdr:colOff>57150</xdr:colOff>
      <xdr:row>69</xdr:row>
      <xdr:rowOff>95250</xdr:rowOff>
    </xdr:to>
    <xdr:sp>
      <xdr:nvSpPr>
        <xdr:cNvPr id="2" name="Line 13"/>
        <xdr:cNvSpPr>
          <a:spLocks/>
        </xdr:cNvSpPr>
      </xdr:nvSpPr>
      <xdr:spPr>
        <a:xfrm>
          <a:off x="438150" y="10458450"/>
          <a:ext cx="11620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57</xdr:row>
      <xdr:rowOff>123825</xdr:rowOff>
    </xdr:from>
    <xdr:to>
      <xdr:col>4</xdr:col>
      <xdr:colOff>104775</xdr:colOff>
      <xdr:row>59</xdr:row>
      <xdr:rowOff>76200</xdr:rowOff>
    </xdr:to>
    <xdr:sp>
      <xdr:nvSpPr>
        <xdr:cNvPr id="3" name="Line 14"/>
        <xdr:cNvSpPr>
          <a:spLocks/>
        </xdr:cNvSpPr>
      </xdr:nvSpPr>
      <xdr:spPr>
        <a:xfrm flipV="1">
          <a:off x="1552575" y="9448800"/>
          <a:ext cx="809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85725</xdr:rowOff>
    </xdr:from>
    <xdr:to>
      <xdr:col>4</xdr:col>
      <xdr:colOff>95250</xdr:colOff>
      <xdr:row>61</xdr:row>
      <xdr:rowOff>38100</xdr:rowOff>
    </xdr:to>
    <xdr:sp>
      <xdr:nvSpPr>
        <xdr:cNvPr id="4" name="Line 15"/>
        <xdr:cNvSpPr>
          <a:spLocks/>
        </xdr:cNvSpPr>
      </xdr:nvSpPr>
      <xdr:spPr>
        <a:xfrm>
          <a:off x="1543050" y="9734550"/>
          <a:ext cx="809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66</xdr:row>
      <xdr:rowOff>114300</xdr:rowOff>
    </xdr:from>
    <xdr:to>
      <xdr:col>4</xdr:col>
      <xdr:colOff>95250</xdr:colOff>
      <xdr:row>69</xdr:row>
      <xdr:rowOff>95250</xdr:rowOff>
    </xdr:to>
    <xdr:sp>
      <xdr:nvSpPr>
        <xdr:cNvPr id="5" name="Line 16"/>
        <xdr:cNvSpPr>
          <a:spLocks/>
        </xdr:cNvSpPr>
      </xdr:nvSpPr>
      <xdr:spPr>
        <a:xfrm flipV="1">
          <a:off x="1609725" y="10896600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69</xdr:row>
      <xdr:rowOff>95250</xdr:rowOff>
    </xdr:from>
    <xdr:to>
      <xdr:col>4</xdr:col>
      <xdr:colOff>114300</xdr:colOff>
      <xdr:row>72</xdr:row>
      <xdr:rowOff>57150</xdr:rowOff>
    </xdr:to>
    <xdr:sp>
      <xdr:nvSpPr>
        <xdr:cNvPr id="6" name="Line 17"/>
        <xdr:cNvSpPr>
          <a:spLocks/>
        </xdr:cNvSpPr>
      </xdr:nvSpPr>
      <xdr:spPr>
        <a:xfrm>
          <a:off x="1609725" y="11363325"/>
          <a:ext cx="7620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65</xdr:row>
      <xdr:rowOff>19050</xdr:rowOff>
    </xdr:from>
    <xdr:to>
      <xdr:col>5</xdr:col>
      <xdr:colOff>381000</xdr:colOff>
      <xdr:row>66</xdr:row>
      <xdr:rowOff>123825</xdr:rowOff>
    </xdr:to>
    <xdr:sp>
      <xdr:nvSpPr>
        <xdr:cNvPr id="7" name="Line 18"/>
        <xdr:cNvSpPr>
          <a:spLocks/>
        </xdr:cNvSpPr>
      </xdr:nvSpPr>
      <xdr:spPr>
        <a:xfrm flipV="1">
          <a:off x="2343150" y="10639425"/>
          <a:ext cx="1009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66</xdr:row>
      <xdr:rowOff>114300</xdr:rowOff>
    </xdr:from>
    <xdr:to>
      <xdr:col>7</xdr:col>
      <xdr:colOff>104775</xdr:colOff>
      <xdr:row>67</xdr:row>
      <xdr:rowOff>76200</xdr:rowOff>
    </xdr:to>
    <xdr:sp>
      <xdr:nvSpPr>
        <xdr:cNvPr id="8" name="Line 19"/>
        <xdr:cNvSpPr>
          <a:spLocks/>
        </xdr:cNvSpPr>
      </xdr:nvSpPr>
      <xdr:spPr>
        <a:xfrm>
          <a:off x="2343150" y="10896600"/>
          <a:ext cx="1638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71</xdr:row>
      <xdr:rowOff>28575</xdr:rowOff>
    </xdr:from>
    <xdr:to>
      <xdr:col>5</xdr:col>
      <xdr:colOff>361950</xdr:colOff>
      <xdr:row>72</xdr:row>
      <xdr:rowOff>57150</xdr:rowOff>
    </xdr:to>
    <xdr:sp>
      <xdr:nvSpPr>
        <xdr:cNvPr id="9" name="Line 20"/>
        <xdr:cNvSpPr>
          <a:spLocks/>
        </xdr:cNvSpPr>
      </xdr:nvSpPr>
      <xdr:spPr>
        <a:xfrm flipV="1">
          <a:off x="2371725" y="11620500"/>
          <a:ext cx="962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72</xdr:row>
      <xdr:rowOff>57150</xdr:rowOff>
    </xdr:from>
    <xdr:to>
      <xdr:col>7</xdr:col>
      <xdr:colOff>114300</xdr:colOff>
      <xdr:row>73</xdr:row>
      <xdr:rowOff>76200</xdr:rowOff>
    </xdr:to>
    <xdr:sp>
      <xdr:nvSpPr>
        <xdr:cNvPr id="10" name="Line 21"/>
        <xdr:cNvSpPr>
          <a:spLocks/>
        </xdr:cNvSpPr>
      </xdr:nvSpPr>
      <xdr:spPr>
        <a:xfrm>
          <a:off x="2371725" y="11811000"/>
          <a:ext cx="1619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64</xdr:row>
      <xdr:rowOff>95250</xdr:rowOff>
    </xdr:from>
    <xdr:to>
      <xdr:col>9</xdr:col>
      <xdr:colOff>38100</xdr:colOff>
      <xdr:row>65</xdr:row>
      <xdr:rowOff>19050</xdr:rowOff>
    </xdr:to>
    <xdr:sp>
      <xdr:nvSpPr>
        <xdr:cNvPr id="11" name="Line 22"/>
        <xdr:cNvSpPr>
          <a:spLocks/>
        </xdr:cNvSpPr>
      </xdr:nvSpPr>
      <xdr:spPr>
        <a:xfrm flipV="1">
          <a:off x="3352800" y="10553700"/>
          <a:ext cx="1990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65</xdr:row>
      <xdr:rowOff>19050</xdr:rowOff>
    </xdr:from>
    <xdr:to>
      <xdr:col>9</xdr:col>
      <xdr:colOff>47625</xdr:colOff>
      <xdr:row>65</xdr:row>
      <xdr:rowOff>57150</xdr:rowOff>
    </xdr:to>
    <xdr:sp>
      <xdr:nvSpPr>
        <xdr:cNvPr id="12" name="Line 23"/>
        <xdr:cNvSpPr>
          <a:spLocks/>
        </xdr:cNvSpPr>
      </xdr:nvSpPr>
      <xdr:spPr>
        <a:xfrm>
          <a:off x="3352800" y="10639425"/>
          <a:ext cx="20002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70</xdr:row>
      <xdr:rowOff>104775</xdr:rowOff>
    </xdr:from>
    <xdr:to>
      <xdr:col>9</xdr:col>
      <xdr:colOff>47625</xdr:colOff>
      <xdr:row>71</xdr:row>
      <xdr:rowOff>28575</xdr:rowOff>
    </xdr:to>
    <xdr:sp>
      <xdr:nvSpPr>
        <xdr:cNvPr id="13" name="Line 24"/>
        <xdr:cNvSpPr>
          <a:spLocks/>
        </xdr:cNvSpPr>
      </xdr:nvSpPr>
      <xdr:spPr>
        <a:xfrm flipV="1">
          <a:off x="3333750" y="11534775"/>
          <a:ext cx="20193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71</xdr:row>
      <xdr:rowOff>28575</xdr:rowOff>
    </xdr:from>
    <xdr:to>
      <xdr:col>9</xdr:col>
      <xdr:colOff>47625</xdr:colOff>
      <xdr:row>71</xdr:row>
      <xdr:rowOff>76200</xdr:rowOff>
    </xdr:to>
    <xdr:sp>
      <xdr:nvSpPr>
        <xdr:cNvPr id="14" name="Line 25"/>
        <xdr:cNvSpPr>
          <a:spLocks/>
        </xdr:cNvSpPr>
      </xdr:nvSpPr>
      <xdr:spPr>
        <a:xfrm>
          <a:off x="3343275" y="11620500"/>
          <a:ext cx="2009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33</xdr:row>
      <xdr:rowOff>104775</xdr:rowOff>
    </xdr:from>
    <xdr:to>
      <xdr:col>1</xdr:col>
      <xdr:colOff>0</xdr:colOff>
      <xdr:row>64</xdr:row>
      <xdr:rowOff>9525</xdr:rowOff>
    </xdr:to>
    <xdr:sp>
      <xdr:nvSpPr>
        <xdr:cNvPr id="15" name="AutoShape 30"/>
        <xdr:cNvSpPr>
          <a:spLocks/>
        </xdr:cNvSpPr>
      </xdr:nvSpPr>
      <xdr:spPr>
        <a:xfrm>
          <a:off x="66675" y="5486400"/>
          <a:ext cx="47625" cy="4981575"/>
        </a:xfrm>
        <a:prstGeom prst="leftBracket">
          <a:avLst/>
        </a:prstGeom>
        <a:noFill/>
        <a:ln w="9525" cmpd="sng">
          <a:solidFill>
            <a:srgbClr val="FF00FF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104775</xdr:rowOff>
    </xdr:from>
    <xdr:to>
      <xdr:col>4</xdr:col>
      <xdr:colOff>190500</xdr:colOff>
      <xdr:row>70</xdr:row>
      <xdr:rowOff>133350</xdr:rowOff>
    </xdr:to>
    <xdr:sp>
      <xdr:nvSpPr>
        <xdr:cNvPr id="16" name="AutoShape 31"/>
        <xdr:cNvSpPr>
          <a:spLocks/>
        </xdr:cNvSpPr>
      </xdr:nvSpPr>
      <xdr:spPr>
        <a:xfrm rot="16200000" flipH="1">
          <a:off x="152400" y="5648325"/>
          <a:ext cx="2295525" cy="5915025"/>
        </a:xfrm>
        <a:prstGeom prst="bentConnector3">
          <a:avLst>
            <a:gd name="adj" fmla="val 49921"/>
          </a:avLst>
        </a:prstGeom>
        <a:noFill/>
        <a:ln w="9525" cmpd="sng">
          <a:solidFill>
            <a:srgbClr val="FF6600"/>
          </a:solidFill>
          <a:prstDash val="dash"/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36</xdr:row>
      <xdr:rowOff>66675</xdr:rowOff>
    </xdr:from>
    <xdr:to>
      <xdr:col>4</xdr:col>
      <xdr:colOff>104775</xdr:colOff>
      <xdr:row>65</xdr:row>
      <xdr:rowOff>9525</xdr:rowOff>
    </xdr:to>
    <xdr:sp>
      <xdr:nvSpPr>
        <xdr:cNvPr id="17" name="AutoShape 32"/>
        <xdr:cNvSpPr>
          <a:spLocks/>
        </xdr:cNvSpPr>
      </xdr:nvSpPr>
      <xdr:spPr>
        <a:xfrm rot="16200000" flipH="1">
          <a:off x="285750" y="5934075"/>
          <a:ext cx="2076450" cy="4695825"/>
        </a:xfrm>
        <a:prstGeom prst="bentConnector3">
          <a:avLst>
            <a:gd name="adj" fmla="val 49898"/>
          </a:avLst>
        </a:prstGeom>
        <a:noFill/>
        <a:ln w="9525" cmpd="sng">
          <a:solidFill>
            <a:srgbClr val="008000"/>
          </a:solidFill>
          <a:prstDash val="dash"/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50</xdr:row>
      <xdr:rowOff>28575</xdr:rowOff>
    </xdr:from>
    <xdr:to>
      <xdr:col>7</xdr:col>
      <xdr:colOff>581025</xdr:colOff>
      <xdr:row>53</xdr:row>
      <xdr:rowOff>19050</xdr:rowOff>
    </xdr:to>
    <xdr:sp>
      <xdr:nvSpPr>
        <xdr:cNvPr id="18" name="Line 33"/>
        <xdr:cNvSpPr>
          <a:spLocks/>
        </xdr:cNvSpPr>
      </xdr:nvSpPr>
      <xdr:spPr>
        <a:xfrm flipV="1">
          <a:off x="3819525" y="8220075"/>
          <a:ext cx="638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53</xdr:row>
      <xdr:rowOff>19050</xdr:rowOff>
    </xdr:from>
    <xdr:to>
      <xdr:col>7</xdr:col>
      <xdr:colOff>590550</xdr:colOff>
      <xdr:row>56</xdr:row>
      <xdr:rowOff>66675</xdr:rowOff>
    </xdr:to>
    <xdr:sp>
      <xdr:nvSpPr>
        <xdr:cNvPr id="19" name="Line 34"/>
        <xdr:cNvSpPr>
          <a:spLocks/>
        </xdr:cNvSpPr>
      </xdr:nvSpPr>
      <xdr:spPr>
        <a:xfrm>
          <a:off x="3819525" y="8696325"/>
          <a:ext cx="6477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55</xdr:row>
      <xdr:rowOff>66675</xdr:rowOff>
    </xdr:from>
    <xdr:to>
      <xdr:col>9</xdr:col>
      <xdr:colOff>95250</xdr:colOff>
      <xdr:row>56</xdr:row>
      <xdr:rowOff>57150</xdr:rowOff>
    </xdr:to>
    <xdr:sp>
      <xdr:nvSpPr>
        <xdr:cNvPr id="20" name="Line 35"/>
        <xdr:cNvSpPr>
          <a:spLocks/>
        </xdr:cNvSpPr>
      </xdr:nvSpPr>
      <xdr:spPr>
        <a:xfrm flipV="1">
          <a:off x="4467225" y="9067800"/>
          <a:ext cx="93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56</xdr:row>
      <xdr:rowOff>66675</xdr:rowOff>
    </xdr:from>
    <xdr:to>
      <xdr:col>9</xdr:col>
      <xdr:colOff>76200</xdr:colOff>
      <xdr:row>57</xdr:row>
      <xdr:rowOff>57150</xdr:rowOff>
    </xdr:to>
    <xdr:sp>
      <xdr:nvSpPr>
        <xdr:cNvPr id="21" name="Line 36"/>
        <xdr:cNvSpPr>
          <a:spLocks/>
        </xdr:cNvSpPr>
      </xdr:nvSpPr>
      <xdr:spPr>
        <a:xfrm>
          <a:off x="4467225" y="9229725"/>
          <a:ext cx="914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48</xdr:row>
      <xdr:rowOff>104775</xdr:rowOff>
    </xdr:from>
    <xdr:to>
      <xdr:col>9</xdr:col>
      <xdr:colOff>104775</xdr:colOff>
      <xdr:row>50</xdr:row>
      <xdr:rowOff>28575</xdr:rowOff>
    </xdr:to>
    <xdr:sp>
      <xdr:nvSpPr>
        <xdr:cNvPr id="22" name="Line 37"/>
        <xdr:cNvSpPr>
          <a:spLocks/>
        </xdr:cNvSpPr>
      </xdr:nvSpPr>
      <xdr:spPr>
        <a:xfrm flipV="1">
          <a:off x="4457700" y="7972425"/>
          <a:ext cx="952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50</xdr:row>
      <xdr:rowOff>28575</xdr:rowOff>
    </xdr:from>
    <xdr:to>
      <xdr:col>9</xdr:col>
      <xdr:colOff>104775</xdr:colOff>
      <xdr:row>50</xdr:row>
      <xdr:rowOff>95250</xdr:rowOff>
    </xdr:to>
    <xdr:sp>
      <xdr:nvSpPr>
        <xdr:cNvPr id="23" name="Line 38"/>
        <xdr:cNvSpPr>
          <a:spLocks/>
        </xdr:cNvSpPr>
      </xdr:nvSpPr>
      <xdr:spPr>
        <a:xfrm>
          <a:off x="4467225" y="8220075"/>
          <a:ext cx="942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6</xdr:row>
      <xdr:rowOff>66675</xdr:rowOff>
    </xdr:from>
    <xdr:to>
      <xdr:col>3</xdr:col>
      <xdr:colOff>552450</xdr:colOff>
      <xdr:row>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049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L75"/>
  <sheetViews>
    <sheetView showGridLines="0" tabSelected="1" zoomScalePageLayoutView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6" width="10.7109375" style="0" customWidth="1"/>
    <col min="7" max="7" width="2.8515625" style="0" customWidth="1"/>
    <col min="8" max="10" width="10.7109375" style="0" customWidth="1"/>
  </cols>
  <sheetData>
    <row r="1" spans="2:10" ht="15.75">
      <c r="B1" s="41" t="s">
        <v>38</v>
      </c>
      <c r="C1" s="41"/>
      <c r="D1" s="41"/>
      <c r="E1" s="41"/>
      <c r="F1" s="41"/>
      <c r="G1" s="41"/>
      <c r="H1" s="41"/>
      <c r="I1" s="41"/>
      <c r="J1" s="28"/>
    </row>
    <row r="3" ht="12.75">
      <c r="B3" s="13" t="s">
        <v>10</v>
      </c>
    </row>
    <row r="4" ht="12.75">
      <c r="B4" s="1" t="s">
        <v>11</v>
      </c>
    </row>
    <row r="5" ht="12.75">
      <c r="B5" s="1" t="s">
        <v>12</v>
      </c>
    </row>
    <row r="6" ht="12.75">
      <c r="B6" s="1" t="s">
        <v>13</v>
      </c>
    </row>
    <row r="7" ht="12.75">
      <c r="B7" s="1"/>
    </row>
    <row r="8" ht="12.75">
      <c r="B8" s="1" t="s">
        <v>14</v>
      </c>
    </row>
    <row r="9" ht="12.75">
      <c r="B9" s="1" t="s">
        <v>15</v>
      </c>
    </row>
    <row r="10" ht="12.75">
      <c r="B10" s="1" t="s">
        <v>16</v>
      </c>
    </row>
    <row r="11" ht="12.75">
      <c r="B11" s="1" t="s">
        <v>17</v>
      </c>
    </row>
    <row r="12" ht="12.75">
      <c r="B12" s="1" t="s">
        <v>53</v>
      </c>
    </row>
    <row r="13" ht="12.75">
      <c r="B13" s="1" t="s">
        <v>18</v>
      </c>
    </row>
    <row r="14" ht="12.75">
      <c r="B14" s="1"/>
    </row>
    <row r="15" ht="12.75">
      <c r="B15" s="1" t="s">
        <v>19</v>
      </c>
    </row>
    <row r="16" ht="12.75">
      <c r="B16" s="1" t="s">
        <v>20</v>
      </c>
    </row>
    <row r="18" spans="2:3" ht="12.75">
      <c r="B18" s="12">
        <f>9000*0.6+(-8000)*0.4</f>
        <v>2200</v>
      </c>
      <c r="C18" t="str">
        <f>showformula(B18)</f>
        <v>=9000*0.6+(-8000)*0.4</v>
      </c>
    </row>
    <row r="20" ht="12.75">
      <c r="B20" s="1" t="s">
        <v>21</v>
      </c>
    </row>
    <row r="21" ht="12.75">
      <c r="B21" s="1" t="s">
        <v>22</v>
      </c>
    </row>
    <row r="22" ht="12.75">
      <c r="B22" s="1" t="s">
        <v>23</v>
      </c>
    </row>
    <row r="23" ht="12.75">
      <c r="B23" s="1" t="s">
        <v>24</v>
      </c>
    </row>
    <row r="24" ht="12.75">
      <c r="B24" s="1" t="s">
        <v>25</v>
      </c>
    </row>
    <row r="25" ht="12.75">
      <c r="B25" s="1"/>
    </row>
    <row r="26" ht="12.75">
      <c r="B26" s="1" t="s">
        <v>26</v>
      </c>
    </row>
    <row r="27" ht="12.75">
      <c r="B27" s="1" t="s">
        <v>27</v>
      </c>
    </row>
    <row r="28" ht="12.75">
      <c r="B28" s="1" t="s">
        <v>28</v>
      </c>
    </row>
    <row r="29" ht="12.75">
      <c r="B29" s="1" t="s">
        <v>29</v>
      </c>
    </row>
    <row r="30" ht="12.75">
      <c r="B30" s="1" t="s">
        <v>30</v>
      </c>
    </row>
    <row r="31" ht="12.75">
      <c r="B31" s="1"/>
    </row>
    <row r="32" ht="12.75">
      <c r="B32" s="1" t="s">
        <v>31</v>
      </c>
    </row>
    <row r="34" ht="12.75">
      <c r="B34" s="11" t="s">
        <v>33</v>
      </c>
    </row>
    <row r="35" ht="12.75">
      <c r="B35" s="11" t="s">
        <v>34</v>
      </c>
    </row>
    <row r="36" ht="12.75">
      <c r="B36" s="11" t="s">
        <v>35</v>
      </c>
    </row>
    <row r="38" ht="12.75">
      <c r="B38" s="1" t="s">
        <v>32</v>
      </c>
    </row>
    <row r="40" spans="2:3" ht="12.75">
      <c r="B40" s="12">
        <f>(-500)*(0.6*0.1+0.4*0.5)+(-8000-500)*(0.4*0.5)+(9000-500)*(0.6*0.9)</f>
        <v>2760</v>
      </c>
      <c r="C40" t="str">
        <f>showformula(B40)</f>
        <v>=(-500)*(0.6*0.1+0.4*0.5)+(-8000-500)*(0.4*0.5)+(9000-500)*(0.6*0.9)</v>
      </c>
    </row>
    <row r="42" ht="12.75">
      <c r="B42" s="1" t="s">
        <v>36</v>
      </c>
    </row>
    <row r="43" ht="12.75">
      <c r="B43" s="1" t="s">
        <v>37</v>
      </c>
    </row>
    <row r="45" spans="2:3" ht="12.75">
      <c r="B45" s="12">
        <f>(B40-B18)+500</f>
        <v>1060</v>
      </c>
      <c r="C45" t="str">
        <f>showformula(B45)</f>
        <v>=(B40-B18)+500</v>
      </c>
    </row>
    <row r="47" spans="7:10" ht="13.5" thickBot="1">
      <c r="G47" s="2"/>
      <c r="H47" s="2"/>
      <c r="I47" s="2"/>
      <c r="J47" s="2"/>
    </row>
    <row r="48" spans="2:10" ht="16.5" thickBot="1">
      <c r="B48" s="49" t="s">
        <v>39</v>
      </c>
      <c r="C48" s="50"/>
      <c r="G48" s="2"/>
      <c r="H48" s="2"/>
      <c r="I48" s="2"/>
      <c r="J48" s="2"/>
    </row>
    <row r="49" spans="7:10" ht="12.75">
      <c r="G49" s="2"/>
      <c r="H49" s="2"/>
      <c r="I49" s="2" t="s">
        <v>40</v>
      </c>
      <c r="J49" s="34">
        <f>H53*I50</f>
        <v>0.54</v>
      </c>
    </row>
    <row r="50" spans="5:10" ht="12.75">
      <c r="E50" s="46" t="s">
        <v>41</v>
      </c>
      <c r="F50" s="46"/>
      <c r="G50" s="2"/>
      <c r="H50" s="2"/>
      <c r="I50" s="35">
        <v>0.9</v>
      </c>
      <c r="J50" s="31"/>
    </row>
    <row r="51" spans="7:10" ht="12.75">
      <c r="G51" s="2"/>
      <c r="H51" s="2"/>
      <c r="I51" s="2" t="s">
        <v>42</v>
      </c>
      <c r="J51" s="34">
        <f>H53*I52</f>
        <v>0.059999999999999984</v>
      </c>
    </row>
    <row r="52" spans="3:10" ht="12.75">
      <c r="C52" s="14">
        <v>6000</v>
      </c>
      <c r="D52" t="s">
        <v>43</v>
      </c>
      <c r="G52" s="2"/>
      <c r="H52" s="2" t="s">
        <v>44</v>
      </c>
      <c r="I52" s="36">
        <f>1-I50</f>
        <v>0.09999999999999998</v>
      </c>
      <c r="J52" s="31"/>
    </row>
    <row r="53" spans="3:10" ht="12.75">
      <c r="C53" s="14">
        <v>500</v>
      </c>
      <c r="D53" t="s">
        <v>45</v>
      </c>
      <c r="G53" s="2"/>
      <c r="H53" s="35">
        <v>0.6</v>
      </c>
      <c r="I53" s="2"/>
      <c r="J53" s="31"/>
    </row>
    <row r="54" spans="3:10" ht="12.75">
      <c r="C54" s="14">
        <v>15000</v>
      </c>
      <c r="D54" t="s">
        <v>46</v>
      </c>
      <c r="G54" s="2"/>
      <c r="H54" s="36">
        <f>1-H53</f>
        <v>0.4</v>
      </c>
      <c r="I54" s="2"/>
      <c r="J54" s="31"/>
    </row>
    <row r="55" spans="3:10" ht="12.75">
      <c r="C55" s="14">
        <v>-2000</v>
      </c>
      <c r="D55" t="s">
        <v>47</v>
      </c>
      <c r="G55" s="2"/>
      <c r="H55" s="2" t="s">
        <v>48</v>
      </c>
      <c r="I55" s="35">
        <v>0.5</v>
      </c>
      <c r="J55" s="31"/>
    </row>
    <row r="56" spans="7:10" ht="12.75">
      <c r="G56" s="2"/>
      <c r="H56" s="2"/>
      <c r="I56" s="2" t="s">
        <v>40</v>
      </c>
      <c r="J56" s="34">
        <f>H54*I55</f>
        <v>0.2</v>
      </c>
    </row>
    <row r="57" spans="3:10" ht="12.75">
      <c r="C57" s="2"/>
      <c r="D57" s="2"/>
      <c r="G57" s="2"/>
      <c r="H57" s="2"/>
      <c r="I57" s="36">
        <f>1-I55</f>
        <v>0.5</v>
      </c>
      <c r="J57" s="31"/>
    </row>
    <row r="58" spans="3:10" ht="12.75">
      <c r="C58" s="2"/>
      <c r="D58" s="2" t="s">
        <v>44</v>
      </c>
      <c r="E58" s="10">
        <f>C54-C52</f>
        <v>9000</v>
      </c>
      <c r="F58" s="10"/>
      <c r="G58" s="18"/>
      <c r="H58" s="2"/>
      <c r="I58" s="2" t="s">
        <v>42</v>
      </c>
      <c r="J58" s="34">
        <f>H54*I57</f>
        <v>0.2</v>
      </c>
    </row>
    <row r="59" spans="2:10" ht="12.75">
      <c r="B59" s="2"/>
      <c r="C59" s="2"/>
      <c r="D59" s="17">
        <f>H53</f>
        <v>0.6</v>
      </c>
      <c r="E59" s="2"/>
      <c r="F59" s="2"/>
      <c r="G59" s="2"/>
      <c r="H59" s="2"/>
      <c r="I59" s="2"/>
      <c r="J59" s="2"/>
    </row>
    <row r="60" spans="2:10" ht="12.75">
      <c r="B60" s="2"/>
      <c r="C60" s="52">
        <f>D59*E58+D61*E62</f>
        <v>2200</v>
      </c>
      <c r="D60" s="51"/>
      <c r="E60" s="2"/>
      <c r="F60" s="2"/>
      <c r="G60" s="2"/>
      <c r="H60" s="2"/>
      <c r="I60" s="2"/>
      <c r="J60" s="2"/>
    </row>
    <row r="61" spans="2:7" ht="12.75">
      <c r="B61" s="2"/>
      <c r="C61" s="2"/>
      <c r="D61" s="17">
        <f>1-D59</f>
        <v>0.4</v>
      </c>
      <c r="E61" s="2"/>
      <c r="F61" s="2"/>
      <c r="G61" s="2"/>
    </row>
    <row r="62" spans="2:7" ht="12.75">
      <c r="B62" s="2"/>
      <c r="C62" s="2"/>
      <c r="D62" s="2" t="s">
        <v>48</v>
      </c>
      <c r="E62" s="18">
        <f>C55-C52</f>
        <v>-8000</v>
      </c>
      <c r="F62" s="18"/>
      <c r="G62" s="18"/>
    </row>
    <row r="63" spans="2:9" ht="12.75">
      <c r="B63" s="51" t="s">
        <v>49</v>
      </c>
      <c r="C63" s="51"/>
      <c r="D63" s="2"/>
      <c r="E63" s="2"/>
      <c r="F63" s="2"/>
      <c r="G63" s="2"/>
      <c r="H63" s="2"/>
      <c r="I63" s="2"/>
    </row>
    <row r="64" spans="2:10" ht="12.75">
      <c r="B64" s="48">
        <f>MAX(C60,C70)</f>
        <v>2760.000000000001</v>
      </c>
      <c r="C64" s="19"/>
      <c r="D64" s="19"/>
      <c r="E64" s="19"/>
      <c r="F64" s="19"/>
      <c r="G64" s="19"/>
      <c r="H64" s="19"/>
      <c r="I64" s="25"/>
      <c r="J64" s="15"/>
    </row>
    <row r="65" spans="2:10" ht="12.75">
      <c r="B65" s="48"/>
      <c r="C65" s="19"/>
      <c r="D65" s="19"/>
      <c r="F65" s="44">
        <f>I65*J65+I66*J66</f>
        <v>3905.405405405407</v>
      </c>
      <c r="G65" s="20"/>
      <c r="H65" s="19" t="s">
        <v>44</v>
      </c>
      <c r="I65" s="26">
        <f>J49/(J49+J56)</f>
        <v>0.7297297297297298</v>
      </c>
      <c r="J65" s="16">
        <f>C54-C52-C53</f>
        <v>8500</v>
      </c>
    </row>
    <row r="66" spans="2:10" ht="12.75">
      <c r="B66" s="47" t="s">
        <v>50</v>
      </c>
      <c r="C66" s="47"/>
      <c r="D66" s="19"/>
      <c r="E66" s="29" t="s">
        <v>51</v>
      </c>
      <c r="F66" s="45"/>
      <c r="G66" s="21"/>
      <c r="H66" s="19" t="s">
        <v>48</v>
      </c>
      <c r="I66" s="26">
        <f>1-I65</f>
        <v>0.2702702702702702</v>
      </c>
      <c r="J66" s="16">
        <f>C55-C52-C53</f>
        <v>-8500</v>
      </c>
    </row>
    <row r="67" spans="2:12" ht="12.75">
      <c r="B67" s="2"/>
      <c r="C67" s="19"/>
      <c r="D67" s="19" t="s">
        <v>40</v>
      </c>
      <c r="E67" s="27">
        <f>MAX(F65,H68)</f>
        <v>3905.405405405407</v>
      </c>
      <c r="F67" s="22"/>
      <c r="G67" s="22"/>
      <c r="H67" s="19"/>
      <c r="I67" s="25"/>
      <c r="J67" s="15"/>
      <c r="L67" s="10">
        <f>E67*D68+F71*D72</f>
        <v>1700.0000000000007</v>
      </c>
    </row>
    <row r="68" spans="2:10" ht="12.75">
      <c r="B68" s="2"/>
      <c r="C68" s="19"/>
      <c r="D68" s="23">
        <f>J49+J56</f>
        <v>0.74</v>
      </c>
      <c r="E68" s="6" t="s">
        <v>52</v>
      </c>
      <c r="G68" s="6"/>
      <c r="H68" s="24">
        <f>-C53</f>
        <v>-500</v>
      </c>
      <c r="I68" s="25"/>
      <c r="J68" s="15"/>
    </row>
    <row r="69" spans="2:10" ht="12.75">
      <c r="B69" s="2"/>
      <c r="C69" s="19"/>
      <c r="D69" s="19"/>
      <c r="E69" s="20"/>
      <c r="F69" s="20"/>
      <c r="G69" s="20"/>
      <c r="H69" s="19"/>
      <c r="I69" s="25"/>
      <c r="J69" s="15"/>
    </row>
    <row r="70" spans="2:10" ht="12.75">
      <c r="B70" s="2"/>
      <c r="C70" s="42">
        <f>D68*E67+D72*E73</f>
        <v>2760.000000000001</v>
      </c>
      <c r="D70" s="43"/>
      <c r="E70" s="6"/>
      <c r="F70" s="6"/>
      <c r="G70" s="6"/>
      <c r="H70" s="19"/>
      <c r="I70" s="25"/>
      <c r="J70" s="15"/>
    </row>
    <row r="71" spans="2:10" ht="12.75">
      <c r="B71" s="2"/>
      <c r="C71" s="19"/>
      <c r="D71" s="19"/>
      <c r="F71" s="44">
        <f>I71*J71+I72*J72</f>
        <v>-4576.923076923078</v>
      </c>
      <c r="G71" s="20"/>
      <c r="H71" s="25" t="s">
        <v>44</v>
      </c>
      <c r="I71" s="26">
        <f>J51/(J51+J58)</f>
        <v>0.2307692307692307</v>
      </c>
      <c r="J71" s="16">
        <f>J65</f>
        <v>8500</v>
      </c>
    </row>
    <row r="72" spans="2:10" ht="12.75">
      <c r="B72" s="2"/>
      <c r="C72" s="19"/>
      <c r="D72" s="23">
        <f>1-D68</f>
        <v>0.26</v>
      </c>
      <c r="E72" s="6" t="s">
        <v>51</v>
      </c>
      <c r="F72" s="45"/>
      <c r="G72" s="6"/>
      <c r="H72" s="25" t="s">
        <v>48</v>
      </c>
      <c r="I72" s="26">
        <f>1-I71</f>
        <v>0.7692307692307693</v>
      </c>
      <c r="J72" s="16">
        <f>J66</f>
        <v>-8500</v>
      </c>
    </row>
    <row r="73" spans="2:10" ht="12.75">
      <c r="B73" s="2"/>
      <c r="C73" s="19"/>
      <c r="D73" s="19" t="s">
        <v>42</v>
      </c>
      <c r="E73" s="27">
        <f>MAX(F71,H74)</f>
        <v>-500</v>
      </c>
      <c r="F73" s="22"/>
      <c r="G73" s="22"/>
      <c r="H73" s="19"/>
      <c r="I73" s="25"/>
      <c r="J73" s="15"/>
    </row>
    <row r="74" spans="2:10" ht="12.75">
      <c r="B74" s="2"/>
      <c r="C74" s="19"/>
      <c r="D74" s="19"/>
      <c r="E74" s="30" t="s">
        <v>52</v>
      </c>
      <c r="F74" s="21"/>
      <c r="G74" s="21"/>
      <c r="H74" s="24">
        <f>-C53</f>
        <v>-500</v>
      </c>
      <c r="I74" s="19"/>
      <c r="J74" s="15"/>
    </row>
    <row r="75" spans="2:10" ht="12.75">
      <c r="B75" s="2"/>
      <c r="C75" s="19"/>
      <c r="D75" s="19"/>
      <c r="E75" s="2"/>
      <c r="F75" s="2"/>
      <c r="G75" s="2"/>
      <c r="H75" s="15"/>
      <c r="I75" s="15"/>
      <c r="J75" s="15"/>
    </row>
  </sheetData>
  <sheetProtection/>
  <mergeCells count="10">
    <mergeCell ref="B1:I1"/>
    <mergeCell ref="C70:D70"/>
    <mergeCell ref="F65:F66"/>
    <mergeCell ref="F71:F72"/>
    <mergeCell ref="E50:F50"/>
    <mergeCell ref="B66:C66"/>
    <mergeCell ref="B64:B65"/>
    <mergeCell ref="B48:C48"/>
    <mergeCell ref="B63:C63"/>
    <mergeCell ref="C60:D6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P1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15" ht="12.75">
      <c r="B2" s="3" t="s">
        <v>4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54</v>
      </c>
      <c r="I2" s="3" t="s">
        <v>55</v>
      </c>
      <c r="J2" s="3" t="s">
        <v>56</v>
      </c>
      <c r="K2" s="3" t="s">
        <v>57</v>
      </c>
      <c r="L2" s="3" t="s">
        <v>58</v>
      </c>
      <c r="M2" s="3" t="s">
        <v>59</v>
      </c>
      <c r="N2" s="3" t="s">
        <v>60</v>
      </c>
      <c r="O2" s="3" t="s">
        <v>61</v>
      </c>
    </row>
    <row r="3" spans="2:15" ht="12.75">
      <c r="B3" s="3">
        <f>SUM(C9:O9)</f>
        <v>52</v>
      </c>
      <c r="D3" s="3">
        <v>47</v>
      </c>
      <c r="E3" s="3">
        <v>45</v>
      </c>
      <c r="F3" s="3">
        <v>45</v>
      </c>
      <c r="G3" s="3">
        <v>52</v>
      </c>
      <c r="H3" s="3">
        <v>34</v>
      </c>
      <c r="I3" s="3">
        <v>42</v>
      </c>
      <c r="J3" s="3"/>
      <c r="K3" s="3"/>
      <c r="L3" s="3"/>
      <c r="M3" s="3"/>
      <c r="N3" s="3"/>
      <c r="O3" s="3"/>
    </row>
    <row r="4" spans="4:15" ht="12.75">
      <c r="D4" s="4">
        <f aca="true" t="shared" si="0" ref="D4:O4">D3/$B$3</f>
        <v>0.9038461538461539</v>
      </c>
      <c r="E4" s="4">
        <f t="shared" si="0"/>
        <v>0.8653846153846154</v>
      </c>
      <c r="F4" s="4">
        <f t="shared" si="0"/>
        <v>0.8653846153846154</v>
      </c>
      <c r="G4" s="4">
        <f t="shared" si="0"/>
        <v>1</v>
      </c>
      <c r="H4" s="4">
        <f t="shared" si="0"/>
        <v>0.6538461538461539</v>
      </c>
      <c r="I4" s="4">
        <f t="shared" si="0"/>
        <v>0.8076923076923077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</row>
    <row r="5" spans="4:14" ht="12.75"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spans="2:15" ht="12.75">
      <c r="B7" s="5" t="s">
        <v>62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</row>
    <row r="8" ht="12.75"/>
    <row r="9" spans="2:15" ht="12.75">
      <c r="B9" s="6">
        <v>2</v>
      </c>
      <c r="C9" s="39">
        <v>0</v>
      </c>
      <c r="D9" s="40">
        <v>0</v>
      </c>
      <c r="E9" s="40">
        <v>5</v>
      </c>
      <c r="F9" s="40">
        <v>2</v>
      </c>
      <c r="G9" s="40">
        <v>7</v>
      </c>
      <c r="H9" s="40">
        <v>7</v>
      </c>
      <c r="I9" s="40">
        <v>31</v>
      </c>
      <c r="J9" s="6"/>
      <c r="K9" s="6"/>
      <c r="L9" s="6"/>
      <c r="M9" s="6"/>
      <c r="N9" s="6"/>
      <c r="O9" s="6"/>
    </row>
    <row r="10" spans="2:16" ht="12.75">
      <c r="B10" s="7">
        <f>B9/(B9+B3)</f>
        <v>0.037037037037037035</v>
      </c>
      <c r="C10" s="7">
        <f aca="true" t="shared" si="1" ref="C10:O10">C9/$B$3</f>
        <v>0</v>
      </c>
      <c r="D10" s="7">
        <f aca="true" t="shared" si="2" ref="D10:I10">D9/$B$3</f>
        <v>0</v>
      </c>
      <c r="E10" s="7">
        <f t="shared" si="2"/>
        <v>0.09615384615384616</v>
      </c>
      <c r="F10" s="7">
        <f t="shared" si="2"/>
        <v>0.038461538461538464</v>
      </c>
      <c r="G10" s="7">
        <f t="shared" si="2"/>
        <v>0.1346153846153846</v>
      </c>
      <c r="H10" s="7">
        <f t="shared" si="2"/>
        <v>0.1346153846153846</v>
      </c>
      <c r="I10" s="7">
        <f t="shared" si="2"/>
        <v>0.5961538461538461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8">
        <f>SUM(C10:O10)</f>
        <v>1</v>
      </c>
    </row>
    <row r="11" ht="12.75">
      <c r="C11" s="5"/>
    </row>
    <row r="12" ht="12.75">
      <c r="C12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A115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9.28125" style="3" customWidth="1"/>
    <col min="3" max="8" width="8.7109375" style="3" customWidth="1"/>
    <col min="9" max="14" width="4.8515625" style="3" bestFit="1" customWidth="1"/>
    <col min="15" max="23" width="4.8515625" style="3" customWidth="1"/>
    <col min="24" max="26" width="5.8515625" style="3" bestFit="1" customWidth="1"/>
  </cols>
  <sheetData>
    <row r="1" spans="2:11" ht="15.75">
      <c r="B1" s="41" t="s">
        <v>76</v>
      </c>
      <c r="C1" s="41"/>
      <c r="D1" s="41"/>
      <c r="E1" s="41"/>
      <c r="F1" s="41"/>
      <c r="G1" s="41"/>
      <c r="H1" s="41"/>
      <c r="I1" s="9"/>
      <c r="J1" s="9"/>
      <c r="K1" s="9"/>
    </row>
    <row r="3" ht="12.75">
      <c r="B3" s="37" t="s">
        <v>77</v>
      </c>
    </row>
    <row r="4" ht="13.5" thickBot="1"/>
    <row r="5" spans="2:7" ht="13.5" thickBot="1">
      <c r="B5" s="3" t="s">
        <v>78</v>
      </c>
      <c r="C5" s="53"/>
      <c r="D5" s="54"/>
      <c r="G5"/>
    </row>
    <row r="6" spans="2:7" ht="13.5" thickBot="1">
      <c r="B6" s="3" t="s">
        <v>79</v>
      </c>
      <c r="C6" s="53"/>
      <c r="D6" s="54"/>
      <c r="G6"/>
    </row>
    <row r="7" ht="12.75"/>
    <row r="8" ht="12.75">
      <c r="E8" s="38" t="s">
        <v>80</v>
      </c>
    </row>
    <row r="9" ht="12.75"/>
    <row r="10" spans="2:22" s="15" customFormat="1" ht="12.75">
      <c r="B10" s="32" t="s">
        <v>81</v>
      </c>
      <c r="C10" s="32" t="s">
        <v>82</v>
      </c>
      <c r="D10" s="32" t="s">
        <v>83</v>
      </c>
      <c r="E10" s="32" t="s">
        <v>84</v>
      </c>
      <c r="F10" s="32" t="s">
        <v>85</v>
      </c>
      <c r="G10" s="32" t="s">
        <v>86</v>
      </c>
      <c r="H10" s="32" t="s">
        <v>87</v>
      </c>
      <c r="I10" s="32" t="s">
        <v>88</v>
      </c>
      <c r="J10" s="32" t="s">
        <v>89</v>
      </c>
      <c r="K10" s="32" t="s">
        <v>90</v>
      </c>
      <c r="L10" s="32" t="s">
        <v>91</v>
      </c>
      <c r="M10" s="32" t="s">
        <v>92</v>
      </c>
      <c r="N10" s="32" t="s">
        <v>93</v>
      </c>
      <c r="O10" s="32"/>
      <c r="P10" s="32"/>
      <c r="Q10" s="32"/>
      <c r="R10" s="32"/>
      <c r="S10" s="32"/>
      <c r="T10" s="32"/>
      <c r="U10" s="32"/>
      <c r="V10" s="32"/>
    </row>
    <row r="11" spans="2:26" ht="12.75">
      <c r="B11" s="32">
        <v>6</v>
      </c>
      <c r="C11" s="40">
        <v>2200</v>
      </c>
      <c r="D11" s="40" t="s">
        <v>74</v>
      </c>
      <c r="E11" s="40" t="s">
        <v>72</v>
      </c>
      <c r="F11" s="40" t="s">
        <v>73</v>
      </c>
      <c r="G11" s="40">
        <v>2760.03</v>
      </c>
      <c r="H11" s="40">
        <v>560.03</v>
      </c>
      <c r="I11" s="40">
        <v>1</v>
      </c>
      <c r="J11" s="40">
        <v>1</v>
      </c>
      <c r="K11" s="40">
        <v>1</v>
      </c>
      <c r="L11" s="40">
        <v>1</v>
      </c>
      <c r="M11" s="40">
        <v>1</v>
      </c>
      <c r="N11" s="40">
        <v>1</v>
      </c>
      <c r="W11"/>
      <c r="X11"/>
      <c r="Y11"/>
      <c r="Z11"/>
    </row>
    <row r="12" spans="2:26" ht="12.75">
      <c r="B12" s="32">
        <v>2</v>
      </c>
      <c r="C12" s="40">
        <v>2200</v>
      </c>
      <c r="D12" s="40" t="s">
        <v>71</v>
      </c>
      <c r="E12" s="40" t="s">
        <v>73</v>
      </c>
      <c r="F12" s="40" t="s">
        <v>73</v>
      </c>
      <c r="G12" s="40">
        <v>8742</v>
      </c>
      <c r="H12" s="40">
        <v>4034.07</v>
      </c>
      <c r="I12" s="40">
        <v>1</v>
      </c>
      <c r="J12" s="40">
        <v>0</v>
      </c>
      <c r="K12" s="40">
        <v>0</v>
      </c>
      <c r="L12" s="40">
        <v>1</v>
      </c>
      <c r="M12" s="40">
        <v>0</v>
      </c>
      <c r="N12" s="40">
        <v>0</v>
      </c>
      <c r="W12"/>
      <c r="X12"/>
      <c r="Y12"/>
      <c r="Z12"/>
    </row>
    <row r="13" spans="2:26" ht="12.75">
      <c r="B13" s="32">
        <v>3</v>
      </c>
      <c r="C13" s="40">
        <v>2200</v>
      </c>
      <c r="D13" s="40" t="s">
        <v>74</v>
      </c>
      <c r="E13" s="40" t="s">
        <v>73</v>
      </c>
      <c r="F13" s="40" t="s">
        <v>73</v>
      </c>
      <c r="G13" s="40">
        <v>6466.8</v>
      </c>
      <c r="H13" s="40">
        <v>1316.8</v>
      </c>
      <c r="I13" s="40">
        <v>1</v>
      </c>
      <c r="J13" s="40">
        <v>1</v>
      </c>
      <c r="K13" s="40">
        <v>0</v>
      </c>
      <c r="L13" s="40">
        <v>1</v>
      </c>
      <c r="M13" s="40">
        <v>0</v>
      </c>
      <c r="N13" s="40">
        <v>0</v>
      </c>
      <c r="W13"/>
      <c r="X13"/>
      <c r="Y13"/>
      <c r="Z13"/>
    </row>
    <row r="14" spans="2:26" ht="12.75">
      <c r="B14" s="32">
        <v>6</v>
      </c>
      <c r="C14" s="40">
        <v>2200</v>
      </c>
      <c r="D14" s="40" t="s">
        <v>74</v>
      </c>
      <c r="E14" s="40" t="s">
        <v>72</v>
      </c>
      <c r="F14" s="40" t="s">
        <v>73</v>
      </c>
      <c r="G14" s="40">
        <v>2760</v>
      </c>
      <c r="H14" s="40">
        <v>1059</v>
      </c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0">
        <v>1</v>
      </c>
      <c r="W14"/>
      <c r="X14"/>
      <c r="Y14"/>
      <c r="Z14"/>
    </row>
    <row r="15" spans="2:26" ht="12.75">
      <c r="B15" s="32">
        <v>2</v>
      </c>
      <c r="C15" s="40">
        <v>2200</v>
      </c>
      <c r="D15" s="40" t="s">
        <v>71</v>
      </c>
      <c r="E15" s="40" t="s">
        <v>73</v>
      </c>
      <c r="F15" s="40" t="s">
        <v>73</v>
      </c>
      <c r="G15" s="40">
        <v>7020</v>
      </c>
      <c r="H15" s="40">
        <v>1380</v>
      </c>
      <c r="I15" s="40">
        <v>1</v>
      </c>
      <c r="J15" s="40">
        <v>0</v>
      </c>
      <c r="K15" s="40">
        <v>0</v>
      </c>
      <c r="L15" s="40">
        <v>1</v>
      </c>
      <c r="M15" s="40">
        <v>0</v>
      </c>
      <c r="N15" s="40">
        <v>0</v>
      </c>
      <c r="W15"/>
      <c r="X15"/>
      <c r="Y15"/>
      <c r="Z15"/>
    </row>
    <row r="16" spans="2:22" s="15" customFormat="1" ht="12.75">
      <c r="B16" s="32">
        <v>4</v>
      </c>
      <c r="C16" s="40">
        <v>2200</v>
      </c>
      <c r="D16" s="40" t="s">
        <v>74</v>
      </c>
      <c r="E16" s="40" t="s">
        <v>72</v>
      </c>
      <c r="F16" s="40" t="s">
        <v>73</v>
      </c>
      <c r="G16" s="40">
        <v>5662</v>
      </c>
      <c r="H16" s="40">
        <v>378</v>
      </c>
      <c r="I16" s="40">
        <v>1</v>
      </c>
      <c r="J16" s="40">
        <v>1</v>
      </c>
      <c r="K16" s="40">
        <v>1</v>
      </c>
      <c r="L16" s="40">
        <v>1</v>
      </c>
      <c r="M16" s="40">
        <v>0</v>
      </c>
      <c r="N16" s="40">
        <v>0</v>
      </c>
      <c r="O16" s="3"/>
      <c r="P16" s="3"/>
      <c r="Q16" s="3"/>
      <c r="R16" s="3"/>
      <c r="S16" s="3"/>
      <c r="T16" s="3"/>
      <c r="U16" s="3"/>
      <c r="V16" s="3"/>
    </row>
    <row r="17" spans="2:26" ht="12.75">
      <c r="B17" s="32">
        <v>6</v>
      </c>
      <c r="C17" s="40">
        <v>2200</v>
      </c>
      <c r="D17" s="40" t="s">
        <v>74</v>
      </c>
      <c r="E17" s="40" t="s">
        <v>72</v>
      </c>
      <c r="F17" s="40" t="s">
        <v>73</v>
      </c>
      <c r="G17" s="40">
        <v>2759.63</v>
      </c>
      <c r="H17" s="40">
        <v>1256.25</v>
      </c>
      <c r="I17" s="40">
        <v>1</v>
      </c>
      <c r="J17" s="40">
        <v>1</v>
      </c>
      <c r="K17" s="40">
        <v>1</v>
      </c>
      <c r="L17" s="40">
        <v>1</v>
      </c>
      <c r="M17" s="40">
        <v>1</v>
      </c>
      <c r="N17" s="40">
        <v>1</v>
      </c>
      <c r="W17"/>
      <c r="X17"/>
      <c r="Y17"/>
      <c r="Z17"/>
    </row>
    <row r="18" spans="2:26" ht="12.75">
      <c r="B18" s="32">
        <v>4</v>
      </c>
      <c r="C18" s="40">
        <v>2200</v>
      </c>
      <c r="D18" s="40" t="s">
        <v>74</v>
      </c>
      <c r="E18" s="40" t="s">
        <v>73</v>
      </c>
      <c r="F18" s="40" t="s">
        <v>73</v>
      </c>
      <c r="G18" s="40">
        <v>4900</v>
      </c>
      <c r="H18" s="40">
        <v>3200</v>
      </c>
      <c r="I18" s="40">
        <v>1</v>
      </c>
      <c r="J18" s="40">
        <v>1</v>
      </c>
      <c r="K18" s="40">
        <v>0</v>
      </c>
      <c r="L18" s="40">
        <v>1</v>
      </c>
      <c r="M18" s="40">
        <v>0</v>
      </c>
      <c r="N18" s="40">
        <v>1</v>
      </c>
      <c r="W18"/>
      <c r="X18"/>
      <c r="Y18"/>
      <c r="Z18"/>
    </row>
    <row r="19" spans="2:26" ht="12.75">
      <c r="B19" s="32">
        <v>6</v>
      </c>
      <c r="C19" s="40">
        <v>2200</v>
      </c>
      <c r="D19" s="40" t="s">
        <v>74</v>
      </c>
      <c r="E19" s="40" t="s">
        <v>72</v>
      </c>
      <c r="F19" s="40" t="s">
        <v>73</v>
      </c>
      <c r="G19" s="40">
        <v>2760</v>
      </c>
      <c r="H19" s="40">
        <v>560</v>
      </c>
      <c r="I19" s="40">
        <v>1</v>
      </c>
      <c r="J19" s="40">
        <v>1</v>
      </c>
      <c r="K19" s="40">
        <v>1</v>
      </c>
      <c r="L19" s="40">
        <v>1</v>
      </c>
      <c r="M19" s="40">
        <v>1</v>
      </c>
      <c r="N19" s="40">
        <v>1</v>
      </c>
      <c r="W19"/>
      <c r="X19"/>
      <c r="Y19"/>
      <c r="Z19"/>
    </row>
    <row r="20" spans="2:26" ht="12.75">
      <c r="B20" s="32">
        <v>6</v>
      </c>
      <c r="C20" s="40">
        <v>2200</v>
      </c>
      <c r="D20" s="40" t="s">
        <v>74</v>
      </c>
      <c r="E20" s="40" t="s">
        <v>72</v>
      </c>
      <c r="F20" s="40" t="s">
        <v>73</v>
      </c>
      <c r="G20" s="40">
        <v>2760</v>
      </c>
      <c r="H20" s="40">
        <v>1256.76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W20"/>
      <c r="X20"/>
      <c r="Y20"/>
      <c r="Z20"/>
    </row>
    <row r="21" spans="2:26" ht="12.75">
      <c r="B21" s="32">
        <v>5</v>
      </c>
      <c r="C21" s="40">
        <v>2200</v>
      </c>
      <c r="D21" s="40" t="s">
        <v>74</v>
      </c>
      <c r="E21" s="40" t="s">
        <v>72</v>
      </c>
      <c r="F21" s="40" t="s">
        <v>73</v>
      </c>
      <c r="G21" s="40">
        <v>3278.46</v>
      </c>
      <c r="H21" s="40">
        <v>1078.46</v>
      </c>
      <c r="I21" s="40">
        <v>1</v>
      </c>
      <c r="J21" s="40">
        <v>1</v>
      </c>
      <c r="K21" s="40">
        <v>1</v>
      </c>
      <c r="L21" s="40">
        <v>1</v>
      </c>
      <c r="M21" s="40">
        <v>0</v>
      </c>
      <c r="N21" s="40">
        <v>1</v>
      </c>
      <c r="W21"/>
      <c r="X21"/>
      <c r="Y21"/>
      <c r="Z21"/>
    </row>
    <row r="22" spans="2:26" ht="12.75">
      <c r="B22" s="32">
        <v>4</v>
      </c>
      <c r="C22" s="40">
        <v>2200</v>
      </c>
      <c r="D22" s="40" t="s">
        <v>71</v>
      </c>
      <c r="E22" s="40" t="s">
        <v>72</v>
      </c>
      <c r="F22" s="40" t="s">
        <v>73</v>
      </c>
      <c r="G22" s="40">
        <v>1667.14</v>
      </c>
      <c r="H22" s="40">
        <v>-32.86</v>
      </c>
      <c r="I22" s="40">
        <v>1</v>
      </c>
      <c r="J22" s="40">
        <v>0</v>
      </c>
      <c r="K22" s="40">
        <v>1</v>
      </c>
      <c r="L22" s="40">
        <v>1</v>
      </c>
      <c r="M22" s="40">
        <v>0</v>
      </c>
      <c r="N22" s="40">
        <v>1</v>
      </c>
      <c r="W22"/>
      <c r="X22"/>
      <c r="Y22"/>
      <c r="Z22"/>
    </row>
    <row r="23" spans="2:26" ht="12.75">
      <c r="B23" s="32">
        <v>6</v>
      </c>
      <c r="C23" s="40">
        <v>2200</v>
      </c>
      <c r="D23" s="40" t="s">
        <v>74</v>
      </c>
      <c r="E23" s="40" t="s">
        <v>72</v>
      </c>
      <c r="F23" s="40" t="s">
        <v>73</v>
      </c>
      <c r="G23" s="40">
        <v>2760</v>
      </c>
      <c r="H23" s="40">
        <v>1060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W23"/>
      <c r="X23"/>
      <c r="Y23"/>
      <c r="Z23"/>
    </row>
    <row r="24" spans="2:26" ht="12.75">
      <c r="B24" s="32">
        <v>6</v>
      </c>
      <c r="C24" s="40">
        <v>2200</v>
      </c>
      <c r="D24" s="40" t="s">
        <v>74</v>
      </c>
      <c r="E24" s="40" t="s">
        <v>72</v>
      </c>
      <c r="F24" s="40" t="s">
        <v>73</v>
      </c>
      <c r="G24" s="40">
        <v>2760</v>
      </c>
      <c r="H24" s="40">
        <v>1060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W24"/>
      <c r="X24"/>
      <c r="Y24"/>
      <c r="Z24"/>
    </row>
    <row r="25" spans="2:26" ht="12.75">
      <c r="B25" s="32">
        <v>6</v>
      </c>
      <c r="C25" s="40">
        <v>2200</v>
      </c>
      <c r="D25" s="40" t="s">
        <v>74</v>
      </c>
      <c r="E25" s="40" t="s">
        <v>72</v>
      </c>
      <c r="F25" s="40" t="s">
        <v>73</v>
      </c>
      <c r="G25" s="40">
        <v>2759.63</v>
      </c>
      <c r="H25" s="40">
        <v>1059.63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W25"/>
      <c r="X25"/>
      <c r="Y25"/>
      <c r="Z25"/>
    </row>
    <row r="26" spans="2:26" ht="12.75">
      <c r="B26" s="32">
        <v>6</v>
      </c>
      <c r="C26" s="40">
        <v>2200</v>
      </c>
      <c r="D26" s="40" t="s">
        <v>74</v>
      </c>
      <c r="E26" s="40" t="s">
        <v>72</v>
      </c>
      <c r="F26" s="40" t="s">
        <v>73</v>
      </c>
      <c r="G26" s="40">
        <v>2760</v>
      </c>
      <c r="H26" s="40">
        <v>560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W26"/>
      <c r="X26"/>
      <c r="Y26"/>
      <c r="Z26"/>
    </row>
    <row r="27" spans="2:26" ht="12.75">
      <c r="B27" s="32">
        <v>6</v>
      </c>
      <c r="C27" s="40">
        <v>2200</v>
      </c>
      <c r="D27" s="40" t="s">
        <v>74</v>
      </c>
      <c r="E27" s="40" t="s">
        <v>72</v>
      </c>
      <c r="F27" s="40" t="s">
        <v>73</v>
      </c>
      <c r="G27" s="40">
        <v>2760</v>
      </c>
      <c r="H27" s="40">
        <v>560</v>
      </c>
      <c r="I27" s="40">
        <v>1</v>
      </c>
      <c r="J27" s="40">
        <v>1</v>
      </c>
      <c r="K27" s="40">
        <v>1</v>
      </c>
      <c r="L27" s="40">
        <v>1</v>
      </c>
      <c r="M27" s="40">
        <v>1</v>
      </c>
      <c r="N27" s="40">
        <v>1</v>
      </c>
      <c r="W27"/>
      <c r="X27"/>
      <c r="Y27"/>
      <c r="Z27"/>
    </row>
    <row r="28" spans="2:26" ht="12.75">
      <c r="B28" s="32">
        <v>6</v>
      </c>
      <c r="C28" s="40">
        <v>2200</v>
      </c>
      <c r="D28" s="40" t="s">
        <v>74</v>
      </c>
      <c r="E28" s="40" t="s">
        <v>72</v>
      </c>
      <c r="F28" s="40" t="s">
        <v>73</v>
      </c>
      <c r="G28" s="40">
        <v>2760</v>
      </c>
      <c r="H28" s="40">
        <v>1060</v>
      </c>
      <c r="I28" s="40">
        <v>1</v>
      </c>
      <c r="J28" s="40">
        <v>1</v>
      </c>
      <c r="K28" s="40">
        <v>1</v>
      </c>
      <c r="L28" s="40">
        <v>1</v>
      </c>
      <c r="M28" s="40">
        <v>1</v>
      </c>
      <c r="N28" s="40">
        <v>1</v>
      </c>
      <c r="W28"/>
      <c r="X28"/>
      <c r="Y28"/>
      <c r="Z28"/>
    </row>
    <row r="29" spans="2:26" ht="12.75">
      <c r="B29" s="32">
        <v>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W29"/>
      <c r="X29"/>
      <c r="Y29"/>
      <c r="Z29"/>
    </row>
    <row r="30" spans="2:22" s="15" customFormat="1" ht="12.75">
      <c r="B30" s="32">
        <v>5</v>
      </c>
      <c r="C30" s="40">
        <v>2200</v>
      </c>
      <c r="D30" s="40" t="s">
        <v>74</v>
      </c>
      <c r="E30" s="40" t="s">
        <v>72</v>
      </c>
      <c r="F30" s="40" t="s">
        <v>73</v>
      </c>
      <c r="G30" s="40">
        <v>3130</v>
      </c>
      <c r="H30" s="40">
        <v>930</v>
      </c>
      <c r="I30" s="40">
        <v>1</v>
      </c>
      <c r="J30" s="40">
        <v>1</v>
      </c>
      <c r="K30" s="40">
        <v>1</v>
      </c>
      <c r="L30" s="40">
        <v>1</v>
      </c>
      <c r="M30" s="40">
        <v>0</v>
      </c>
      <c r="N30" s="40">
        <v>1</v>
      </c>
      <c r="O30" s="32"/>
      <c r="P30" s="32"/>
      <c r="Q30" s="32"/>
      <c r="R30" s="32"/>
      <c r="S30" s="32"/>
      <c r="T30" s="32"/>
      <c r="U30" s="32"/>
      <c r="V30" s="32"/>
    </row>
    <row r="31" spans="2:26" ht="12.75">
      <c r="B31" s="32">
        <v>5</v>
      </c>
      <c r="C31" s="40">
        <v>600</v>
      </c>
      <c r="D31" s="40" t="s">
        <v>74</v>
      </c>
      <c r="E31" s="40" t="s">
        <v>72</v>
      </c>
      <c r="F31" s="40" t="s">
        <v>73</v>
      </c>
      <c r="G31" s="40">
        <v>2760</v>
      </c>
      <c r="H31" s="40">
        <v>2660</v>
      </c>
      <c r="I31" s="40">
        <v>0</v>
      </c>
      <c r="J31" s="40">
        <v>1</v>
      </c>
      <c r="K31" s="40">
        <v>1</v>
      </c>
      <c r="L31" s="40">
        <v>1</v>
      </c>
      <c r="M31" s="40">
        <v>1</v>
      </c>
      <c r="N31" s="40">
        <v>1</v>
      </c>
      <c r="W31"/>
      <c r="X31"/>
      <c r="Y31"/>
      <c r="Z31"/>
    </row>
    <row r="32" spans="2:26" ht="12.75">
      <c r="B32" s="32">
        <v>5</v>
      </c>
      <c r="C32" s="40">
        <v>2200</v>
      </c>
      <c r="D32" s="40" t="s">
        <v>71</v>
      </c>
      <c r="E32" s="40" t="s">
        <v>72</v>
      </c>
      <c r="F32" s="40" t="s">
        <v>73</v>
      </c>
      <c r="G32" s="40">
        <v>2760</v>
      </c>
      <c r="H32" s="40">
        <v>1060</v>
      </c>
      <c r="I32" s="40">
        <v>1</v>
      </c>
      <c r="J32" s="40">
        <v>0</v>
      </c>
      <c r="K32" s="40">
        <v>1</v>
      </c>
      <c r="L32" s="40">
        <v>1</v>
      </c>
      <c r="M32" s="40">
        <v>1</v>
      </c>
      <c r="N32" s="40">
        <v>1</v>
      </c>
      <c r="W32"/>
      <c r="X32"/>
      <c r="Y32"/>
      <c r="Z32"/>
    </row>
    <row r="33" spans="2:26" ht="12.75">
      <c r="B33" s="32">
        <v>6</v>
      </c>
      <c r="C33" s="40">
        <v>2200</v>
      </c>
      <c r="D33" s="40" t="s">
        <v>74</v>
      </c>
      <c r="E33" s="40" t="s">
        <v>72</v>
      </c>
      <c r="F33" s="40" t="s">
        <v>73</v>
      </c>
      <c r="G33" s="40">
        <v>2760</v>
      </c>
      <c r="H33" s="40">
        <v>1060</v>
      </c>
      <c r="I33" s="40">
        <v>1</v>
      </c>
      <c r="J33" s="40">
        <v>1</v>
      </c>
      <c r="K33" s="40">
        <v>1</v>
      </c>
      <c r="L33" s="40">
        <v>1</v>
      </c>
      <c r="M33" s="40">
        <v>1</v>
      </c>
      <c r="N33" s="40">
        <v>1</v>
      </c>
      <c r="W33"/>
      <c r="X33"/>
      <c r="Y33"/>
      <c r="Z33"/>
    </row>
    <row r="34" spans="2:26" ht="12.75">
      <c r="B34" s="32">
        <v>6</v>
      </c>
      <c r="C34" s="40">
        <v>2200</v>
      </c>
      <c r="D34" s="40" t="s">
        <v>74</v>
      </c>
      <c r="E34" s="40" t="s">
        <v>72</v>
      </c>
      <c r="F34" s="40" t="s">
        <v>73</v>
      </c>
      <c r="G34" s="40">
        <v>2760</v>
      </c>
      <c r="H34" s="40">
        <v>1060</v>
      </c>
      <c r="I34" s="40">
        <v>1</v>
      </c>
      <c r="J34" s="40">
        <v>1</v>
      </c>
      <c r="K34" s="40">
        <v>1</v>
      </c>
      <c r="L34" s="40">
        <v>1</v>
      </c>
      <c r="M34" s="40">
        <v>1</v>
      </c>
      <c r="N34" s="40">
        <v>1</v>
      </c>
      <c r="W34"/>
      <c r="X34"/>
      <c r="Y34"/>
      <c r="Z34"/>
    </row>
    <row r="35" spans="2:26" ht="12.75">
      <c r="B35" s="32">
        <v>6</v>
      </c>
      <c r="C35" s="40">
        <v>2200</v>
      </c>
      <c r="D35" s="40" t="s">
        <v>74</v>
      </c>
      <c r="E35" s="40" t="s">
        <v>72</v>
      </c>
      <c r="F35" s="40" t="s">
        <v>73</v>
      </c>
      <c r="G35" s="40">
        <v>2760</v>
      </c>
      <c r="H35" s="40">
        <v>1256.757</v>
      </c>
      <c r="I35" s="40">
        <v>1</v>
      </c>
      <c r="J35" s="40">
        <v>1</v>
      </c>
      <c r="K35" s="40">
        <v>1</v>
      </c>
      <c r="L35" s="40">
        <v>1</v>
      </c>
      <c r="M35" s="40">
        <v>1</v>
      </c>
      <c r="N35" s="40">
        <v>1</v>
      </c>
      <c r="W35"/>
      <c r="X35"/>
      <c r="Y35"/>
      <c r="Z35"/>
    </row>
    <row r="36" spans="2:26" ht="12.75">
      <c r="B36" s="32">
        <v>2</v>
      </c>
      <c r="C36" s="40">
        <v>4600</v>
      </c>
      <c r="D36" s="40" t="s">
        <v>71</v>
      </c>
      <c r="E36" s="40" t="s">
        <v>73</v>
      </c>
      <c r="F36" s="40" t="s">
        <v>73</v>
      </c>
      <c r="G36" s="40">
        <v>4599.85</v>
      </c>
      <c r="H36" s="40">
        <v>0</v>
      </c>
      <c r="I36" s="40">
        <v>0</v>
      </c>
      <c r="J36" s="40">
        <v>0</v>
      </c>
      <c r="K36" s="40">
        <v>0</v>
      </c>
      <c r="L36" s="40">
        <v>1</v>
      </c>
      <c r="M36" s="40">
        <v>0</v>
      </c>
      <c r="N36" s="40">
        <v>1</v>
      </c>
      <c r="W36"/>
      <c r="X36"/>
      <c r="Y36"/>
      <c r="Z36"/>
    </row>
    <row r="37" spans="2:26" ht="12.75">
      <c r="B37" s="32">
        <v>6</v>
      </c>
      <c r="C37" s="40">
        <v>2200</v>
      </c>
      <c r="D37" s="40" t="s">
        <v>74</v>
      </c>
      <c r="E37" s="40" t="s">
        <v>72</v>
      </c>
      <c r="F37" s="40" t="s">
        <v>73</v>
      </c>
      <c r="G37" s="40">
        <v>2759.63</v>
      </c>
      <c r="H37" s="40">
        <v>559.62</v>
      </c>
      <c r="I37" s="40">
        <v>1</v>
      </c>
      <c r="J37" s="40">
        <v>1</v>
      </c>
      <c r="K37" s="40">
        <v>1</v>
      </c>
      <c r="L37" s="40">
        <v>1</v>
      </c>
      <c r="M37" s="40">
        <v>1</v>
      </c>
      <c r="N37" s="40">
        <v>1</v>
      </c>
      <c r="W37"/>
      <c r="X37"/>
      <c r="Y37"/>
      <c r="Z37"/>
    </row>
    <row r="38" spans="2:26" ht="12.75">
      <c r="B38" s="32">
        <v>6</v>
      </c>
      <c r="C38" s="40">
        <v>2200</v>
      </c>
      <c r="D38" s="40" t="s">
        <v>74</v>
      </c>
      <c r="E38" s="40" t="s">
        <v>72</v>
      </c>
      <c r="F38" s="40" t="s">
        <v>73</v>
      </c>
      <c r="G38" s="40">
        <v>2760</v>
      </c>
      <c r="H38" s="40">
        <v>1060</v>
      </c>
      <c r="I38" s="40">
        <v>1</v>
      </c>
      <c r="J38" s="40">
        <v>1</v>
      </c>
      <c r="K38" s="40">
        <v>1</v>
      </c>
      <c r="L38" s="40">
        <v>1</v>
      </c>
      <c r="M38" s="40">
        <v>1</v>
      </c>
      <c r="N38" s="40">
        <v>1</v>
      </c>
      <c r="W38"/>
      <c r="X38"/>
      <c r="Y38"/>
      <c r="Z38"/>
    </row>
    <row r="39" spans="2:26" ht="12.75">
      <c r="B39" s="32">
        <v>4</v>
      </c>
      <c r="C39" s="40">
        <v>2200</v>
      </c>
      <c r="D39" s="40" t="s">
        <v>74</v>
      </c>
      <c r="E39" s="40" t="s">
        <v>72</v>
      </c>
      <c r="F39" s="40" t="s">
        <v>73</v>
      </c>
      <c r="G39" s="40">
        <v>3130</v>
      </c>
      <c r="H39" s="40">
        <v>4076.92</v>
      </c>
      <c r="I39" s="40">
        <v>1</v>
      </c>
      <c r="J39" s="40">
        <v>1</v>
      </c>
      <c r="K39" s="40">
        <v>1</v>
      </c>
      <c r="L39" s="40">
        <v>1</v>
      </c>
      <c r="M39" s="40">
        <v>0</v>
      </c>
      <c r="N39" s="40">
        <v>0</v>
      </c>
      <c r="W39"/>
      <c r="X39"/>
      <c r="Y39"/>
      <c r="Z39"/>
    </row>
    <row r="40" spans="2:26" ht="12.75">
      <c r="B40" s="32">
        <v>4</v>
      </c>
      <c r="C40" s="40">
        <v>2200</v>
      </c>
      <c r="D40" s="40" t="s">
        <v>74</v>
      </c>
      <c r="E40" s="40" t="s">
        <v>73</v>
      </c>
      <c r="F40" s="40" t="s">
        <v>73</v>
      </c>
      <c r="G40" s="40">
        <v>4900</v>
      </c>
      <c r="H40" s="40">
        <v>3200</v>
      </c>
      <c r="I40" s="40">
        <v>1</v>
      </c>
      <c r="J40" s="40">
        <v>1</v>
      </c>
      <c r="K40" s="40">
        <v>0</v>
      </c>
      <c r="L40" s="40">
        <v>1</v>
      </c>
      <c r="M40" s="40">
        <v>0</v>
      </c>
      <c r="N40" s="40">
        <v>1</v>
      </c>
      <c r="W40"/>
      <c r="X40"/>
      <c r="Y40"/>
      <c r="Z40"/>
    </row>
    <row r="41" spans="2:26" ht="12.75">
      <c r="B41" s="32">
        <v>3</v>
      </c>
      <c r="C41" s="40">
        <v>4600</v>
      </c>
      <c r="D41" s="40" t="s">
        <v>74</v>
      </c>
      <c r="E41" s="40" t="s">
        <v>72</v>
      </c>
      <c r="F41" s="40" t="s">
        <v>73</v>
      </c>
      <c r="G41" s="40">
        <v>6141.89</v>
      </c>
      <c r="H41" s="40">
        <v>641.89</v>
      </c>
      <c r="I41" s="40">
        <v>0</v>
      </c>
      <c r="J41" s="40">
        <v>1</v>
      </c>
      <c r="K41" s="40">
        <v>1</v>
      </c>
      <c r="L41" s="40">
        <v>1</v>
      </c>
      <c r="M41" s="40">
        <v>0</v>
      </c>
      <c r="N41" s="40">
        <v>0</v>
      </c>
      <c r="W41"/>
      <c r="X41"/>
      <c r="Y41"/>
      <c r="Z41"/>
    </row>
    <row r="42" spans="2:26" ht="12.75">
      <c r="B42" s="32">
        <v>2</v>
      </c>
      <c r="C42" s="40">
        <v>4600</v>
      </c>
      <c r="D42" s="40" t="s">
        <v>71</v>
      </c>
      <c r="E42" s="40" t="s">
        <v>73</v>
      </c>
      <c r="F42" s="40" t="s">
        <v>73</v>
      </c>
      <c r="G42" s="40">
        <v>4600</v>
      </c>
      <c r="H42" s="40" t="s">
        <v>75</v>
      </c>
      <c r="I42" s="40">
        <v>0</v>
      </c>
      <c r="J42" s="40">
        <v>0</v>
      </c>
      <c r="K42" s="40">
        <v>0</v>
      </c>
      <c r="L42" s="40">
        <v>1</v>
      </c>
      <c r="M42" s="40">
        <v>0</v>
      </c>
      <c r="N42" s="40">
        <v>1</v>
      </c>
      <c r="W42"/>
      <c r="X42"/>
      <c r="Y42"/>
      <c r="Z42"/>
    </row>
    <row r="43" spans="2:26" ht="12.75">
      <c r="B43" s="32">
        <v>4</v>
      </c>
      <c r="C43" s="40">
        <v>2200</v>
      </c>
      <c r="D43" s="40" t="s">
        <v>74</v>
      </c>
      <c r="E43" s="40" t="s">
        <v>72</v>
      </c>
      <c r="F43" s="40" t="s">
        <v>73</v>
      </c>
      <c r="G43" s="40">
        <v>3129.63</v>
      </c>
      <c r="H43" s="40">
        <v>1059.2</v>
      </c>
      <c r="I43" s="40">
        <v>1</v>
      </c>
      <c r="J43" s="40">
        <v>1</v>
      </c>
      <c r="K43" s="40">
        <v>1</v>
      </c>
      <c r="L43" s="40">
        <v>1</v>
      </c>
      <c r="M43" s="40">
        <v>0</v>
      </c>
      <c r="N43" s="40">
        <v>0</v>
      </c>
      <c r="W43"/>
      <c r="X43"/>
      <c r="Y43"/>
      <c r="Z43"/>
    </row>
    <row r="44" spans="2:26" ht="12.75">
      <c r="B44" s="32">
        <v>6</v>
      </c>
      <c r="C44" s="40">
        <v>2200</v>
      </c>
      <c r="D44" s="40" t="s">
        <v>74</v>
      </c>
      <c r="E44" s="40" t="s">
        <v>72</v>
      </c>
      <c r="F44" s="40" t="s">
        <v>73</v>
      </c>
      <c r="G44" s="40">
        <v>2759.63</v>
      </c>
      <c r="H44" s="40">
        <v>1059.63</v>
      </c>
      <c r="I44" s="40">
        <v>1</v>
      </c>
      <c r="J44" s="40">
        <v>1</v>
      </c>
      <c r="K44" s="40">
        <v>1</v>
      </c>
      <c r="L44" s="40">
        <v>1</v>
      </c>
      <c r="M44" s="40">
        <v>1</v>
      </c>
      <c r="N44" s="40">
        <v>1</v>
      </c>
      <c r="W44"/>
      <c r="X44"/>
      <c r="Y44"/>
      <c r="Z44"/>
    </row>
    <row r="45" spans="2:26" ht="12.75">
      <c r="B45" s="32">
        <v>6</v>
      </c>
      <c r="C45" s="40">
        <v>2200</v>
      </c>
      <c r="D45" s="40" t="s">
        <v>74</v>
      </c>
      <c r="E45" s="40" t="s">
        <v>72</v>
      </c>
      <c r="F45" s="40" t="s">
        <v>73</v>
      </c>
      <c r="G45" s="40">
        <v>2760</v>
      </c>
      <c r="H45" s="40">
        <v>560</v>
      </c>
      <c r="I45" s="40">
        <v>1</v>
      </c>
      <c r="J45" s="40">
        <v>1</v>
      </c>
      <c r="K45" s="40">
        <v>1</v>
      </c>
      <c r="L45" s="40">
        <v>1</v>
      </c>
      <c r="M45" s="40">
        <v>1</v>
      </c>
      <c r="N45" s="40">
        <v>1</v>
      </c>
      <c r="W45"/>
      <c r="X45"/>
      <c r="Y45"/>
      <c r="Z45"/>
    </row>
    <row r="46" spans="2:26" ht="12.75">
      <c r="B46" s="32">
        <v>6</v>
      </c>
      <c r="C46" s="40">
        <v>2200</v>
      </c>
      <c r="D46" s="40" t="s">
        <v>74</v>
      </c>
      <c r="E46" s="40" t="s">
        <v>72</v>
      </c>
      <c r="F46" s="40" t="s">
        <v>73</v>
      </c>
      <c r="G46" s="40">
        <v>2760</v>
      </c>
      <c r="H46" s="40">
        <v>1060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W46"/>
      <c r="X46"/>
      <c r="Y46"/>
      <c r="Z46"/>
    </row>
    <row r="47" spans="2:26" ht="12.75">
      <c r="B47" s="32">
        <v>6</v>
      </c>
      <c r="C47" s="40">
        <v>2200</v>
      </c>
      <c r="D47" s="40" t="s">
        <v>74</v>
      </c>
      <c r="E47" s="40" t="s">
        <v>72</v>
      </c>
      <c r="F47" s="40" t="s">
        <v>73</v>
      </c>
      <c r="G47" s="40">
        <v>2759.63</v>
      </c>
      <c r="H47" s="40">
        <v>1059.63</v>
      </c>
      <c r="I47" s="40">
        <v>1</v>
      </c>
      <c r="J47" s="40">
        <v>1</v>
      </c>
      <c r="K47" s="40">
        <v>1</v>
      </c>
      <c r="L47" s="40">
        <v>1</v>
      </c>
      <c r="M47" s="40">
        <v>1</v>
      </c>
      <c r="N47" s="40">
        <v>1</v>
      </c>
      <c r="W47"/>
      <c r="X47"/>
      <c r="Y47"/>
      <c r="Z47"/>
    </row>
    <row r="48" spans="2:26" ht="12.75">
      <c r="B48" s="32">
        <v>6</v>
      </c>
      <c r="C48" s="40">
        <v>2200</v>
      </c>
      <c r="D48" s="40" t="s">
        <v>74</v>
      </c>
      <c r="E48" s="40" t="s">
        <v>72</v>
      </c>
      <c r="F48" s="40" t="s">
        <v>73</v>
      </c>
      <c r="G48" s="40">
        <v>2760</v>
      </c>
      <c r="H48" s="40">
        <v>1060</v>
      </c>
      <c r="I48" s="40">
        <v>1</v>
      </c>
      <c r="J48" s="40">
        <v>1</v>
      </c>
      <c r="K48" s="40">
        <v>1</v>
      </c>
      <c r="L48" s="40">
        <v>1</v>
      </c>
      <c r="M48" s="40">
        <v>1</v>
      </c>
      <c r="N48" s="40">
        <v>1</v>
      </c>
      <c r="W48"/>
      <c r="X48"/>
      <c r="Y48"/>
      <c r="Z48"/>
    </row>
    <row r="49" spans="2:26" ht="12.75">
      <c r="B49" s="32">
        <v>6</v>
      </c>
      <c r="C49" s="40">
        <v>2200</v>
      </c>
      <c r="D49" s="40" t="s">
        <v>74</v>
      </c>
      <c r="E49" s="40" t="s">
        <v>72</v>
      </c>
      <c r="F49" s="40" t="s">
        <v>73</v>
      </c>
      <c r="G49" s="40">
        <v>2760</v>
      </c>
      <c r="H49" s="40">
        <v>1060</v>
      </c>
      <c r="I49" s="40">
        <v>1</v>
      </c>
      <c r="J49" s="40">
        <v>1</v>
      </c>
      <c r="K49" s="40">
        <v>1</v>
      </c>
      <c r="L49" s="40">
        <v>1</v>
      </c>
      <c r="M49" s="40">
        <v>1</v>
      </c>
      <c r="N49" s="40">
        <v>1</v>
      </c>
      <c r="W49"/>
      <c r="X49"/>
      <c r="Y49"/>
      <c r="Z49"/>
    </row>
    <row r="50" spans="2:26" ht="12.75">
      <c r="B50" s="32">
        <v>6</v>
      </c>
      <c r="C50" s="40">
        <v>2200</v>
      </c>
      <c r="D50" s="40" t="s">
        <v>74</v>
      </c>
      <c r="E50" s="40" t="s">
        <v>72</v>
      </c>
      <c r="F50" s="40" t="s">
        <v>73</v>
      </c>
      <c r="G50" s="40">
        <v>2759.63</v>
      </c>
      <c r="H50" s="40">
        <v>559.63</v>
      </c>
      <c r="I50" s="40">
        <v>1</v>
      </c>
      <c r="J50" s="40">
        <v>1</v>
      </c>
      <c r="K50" s="40">
        <v>1</v>
      </c>
      <c r="L50" s="40">
        <v>1</v>
      </c>
      <c r="M50" s="40">
        <v>1</v>
      </c>
      <c r="N50" s="40">
        <v>1</v>
      </c>
      <c r="W50"/>
      <c r="X50"/>
      <c r="Y50"/>
      <c r="Z50"/>
    </row>
    <row r="51" spans="2:26" ht="12.75">
      <c r="B51" s="32">
        <v>2</v>
      </c>
      <c r="C51" s="40">
        <v>5800</v>
      </c>
      <c r="D51" s="40" t="s">
        <v>71</v>
      </c>
      <c r="E51" s="40" t="s">
        <v>72</v>
      </c>
      <c r="F51" s="40" t="s">
        <v>73</v>
      </c>
      <c r="G51" s="40">
        <v>10630</v>
      </c>
      <c r="H51" s="40">
        <v>250</v>
      </c>
      <c r="I51" s="40">
        <v>0</v>
      </c>
      <c r="J51" s="40">
        <v>0</v>
      </c>
      <c r="K51" s="40">
        <v>1</v>
      </c>
      <c r="L51" s="40">
        <v>1</v>
      </c>
      <c r="M51" s="40">
        <v>0</v>
      </c>
      <c r="N51" s="40">
        <v>0</v>
      </c>
      <c r="W51"/>
      <c r="X51"/>
      <c r="Y51"/>
      <c r="Z51"/>
    </row>
    <row r="52" spans="2:22" s="33" customFormat="1" ht="12.75">
      <c r="B52" s="32">
        <v>6</v>
      </c>
      <c r="C52" s="40">
        <v>2200</v>
      </c>
      <c r="D52" s="40" t="s">
        <v>74</v>
      </c>
      <c r="E52" s="40" t="s">
        <v>72</v>
      </c>
      <c r="F52" s="40" t="s">
        <v>73</v>
      </c>
      <c r="G52" s="40">
        <v>2760</v>
      </c>
      <c r="H52" s="40">
        <v>1060</v>
      </c>
      <c r="I52" s="40">
        <v>1</v>
      </c>
      <c r="J52" s="40">
        <v>1</v>
      </c>
      <c r="K52" s="40">
        <v>1</v>
      </c>
      <c r="L52" s="40">
        <v>1</v>
      </c>
      <c r="M52" s="40">
        <v>1</v>
      </c>
      <c r="N52" s="40">
        <v>1</v>
      </c>
      <c r="O52" s="3"/>
      <c r="P52" s="3"/>
      <c r="Q52" s="3"/>
      <c r="R52" s="3"/>
      <c r="S52" s="3"/>
      <c r="T52" s="3"/>
      <c r="U52" s="3"/>
      <c r="V52" s="3"/>
    </row>
    <row r="53" spans="2:26" ht="12.75">
      <c r="B53" s="32">
        <v>6</v>
      </c>
      <c r="C53" s="40">
        <v>2200</v>
      </c>
      <c r="D53" s="40" t="s">
        <v>74</v>
      </c>
      <c r="E53" s="40" t="s">
        <v>72</v>
      </c>
      <c r="F53" s="40" t="s">
        <v>73</v>
      </c>
      <c r="G53" s="40">
        <v>2759.63</v>
      </c>
      <c r="H53" s="40">
        <v>559.63</v>
      </c>
      <c r="I53" s="40">
        <v>1</v>
      </c>
      <c r="J53" s="40">
        <v>1</v>
      </c>
      <c r="K53" s="40">
        <v>1</v>
      </c>
      <c r="L53" s="40">
        <v>1</v>
      </c>
      <c r="M53" s="40">
        <v>1</v>
      </c>
      <c r="N53" s="40">
        <v>1</v>
      </c>
      <c r="W53"/>
      <c r="X53"/>
      <c r="Y53"/>
      <c r="Z53"/>
    </row>
    <row r="54" spans="2:26" ht="12.75">
      <c r="B54" s="32">
        <v>5</v>
      </c>
      <c r="C54" s="40">
        <v>2200</v>
      </c>
      <c r="D54" s="40" t="s">
        <v>74</v>
      </c>
      <c r="E54" s="40" t="s">
        <v>72</v>
      </c>
      <c r="F54" s="40" t="s">
        <v>73</v>
      </c>
      <c r="G54" s="40">
        <v>2890</v>
      </c>
      <c r="H54" s="40">
        <v>690</v>
      </c>
      <c r="I54" s="40">
        <v>1</v>
      </c>
      <c r="J54" s="40">
        <v>1</v>
      </c>
      <c r="K54" s="40">
        <v>1</v>
      </c>
      <c r="L54" s="40">
        <v>1</v>
      </c>
      <c r="M54" s="40">
        <v>0</v>
      </c>
      <c r="N54" s="40">
        <v>1</v>
      </c>
      <c r="W54"/>
      <c r="X54"/>
      <c r="Y54"/>
      <c r="Z54"/>
    </row>
    <row r="55" spans="2:26" ht="12.75">
      <c r="B55" s="32">
        <v>5</v>
      </c>
      <c r="C55" s="40">
        <v>2200</v>
      </c>
      <c r="D55" s="40" t="s">
        <v>74</v>
      </c>
      <c r="E55" s="40" t="s">
        <v>72</v>
      </c>
      <c r="F55" s="40" t="s">
        <v>73</v>
      </c>
      <c r="G55" s="40">
        <v>2760.25</v>
      </c>
      <c r="H55" s="40">
        <v>929.86</v>
      </c>
      <c r="I55" s="40">
        <v>1</v>
      </c>
      <c r="J55" s="40">
        <v>1</v>
      </c>
      <c r="K55" s="40">
        <v>1</v>
      </c>
      <c r="L55" s="40">
        <v>1</v>
      </c>
      <c r="M55" s="40">
        <v>1</v>
      </c>
      <c r="N55" s="40">
        <v>0</v>
      </c>
      <c r="W55"/>
      <c r="X55"/>
      <c r="Y55"/>
      <c r="Z55"/>
    </row>
    <row r="56" spans="2:26" ht="12.75">
      <c r="B56" s="32">
        <v>6</v>
      </c>
      <c r="C56" s="40">
        <v>2200</v>
      </c>
      <c r="D56" s="40" t="s">
        <v>74</v>
      </c>
      <c r="E56" s="40" t="s">
        <v>72</v>
      </c>
      <c r="F56" s="40" t="s">
        <v>73</v>
      </c>
      <c r="G56" s="40">
        <v>2760</v>
      </c>
      <c r="H56" s="40">
        <v>1060</v>
      </c>
      <c r="I56" s="40">
        <v>1</v>
      </c>
      <c r="J56" s="40">
        <v>1</v>
      </c>
      <c r="K56" s="40">
        <v>1</v>
      </c>
      <c r="L56" s="40">
        <v>1</v>
      </c>
      <c r="M56" s="40">
        <v>1</v>
      </c>
      <c r="N56" s="40">
        <v>1</v>
      </c>
      <c r="W56"/>
      <c r="X56"/>
      <c r="Y56"/>
      <c r="Z56"/>
    </row>
    <row r="57" spans="2:26" ht="12.75">
      <c r="B57" s="32">
        <v>4</v>
      </c>
      <c r="C57" s="40">
        <v>2200</v>
      </c>
      <c r="D57" s="40" t="s">
        <v>74</v>
      </c>
      <c r="E57" s="40" t="s">
        <v>72</v>
      </c>
      <c r="F57" s="40" t="s">
        <v>73</v>
      </c>
      <c r="G57" s="40">
        <v>2519.626</v>
      </c>
      <c r="H57" s="40">
        <v>689.626</v>
      </c>
      <c r="I57" s="40">
        <v>1</v>
      </c>
      <c r="J57" s="40">
        <v>1</v>
      </c>
      <c r="K57" s="40">
        <v>1</v>
      </c>
      <c r="L57" s="40">
        <v>1</v>
      </c>
      <c r="M57" s="40">
        <v>0</v>
      </c>
      <c r="N57" s="40">
        <v>0</v>
      </c>
      <c r="W57"/>
      <c r="X57"/>
      <c r="Y57"/>
      <c r="Z57"/>
    </row>
    <row r="58" spans="2:26" ht="12.75">
      <c r="B58" s="32">
        <v>6</v>
      </c>
      <c r="C58" s="40">
        <v>2200</v>
      </c>
      <c r="D58" s="40" t="s">
        <v>74</v>
      </c>
      <c r="E58" s="40" t="s">
        <v>72</v>
      </c>
      <c r="F58" s="40" t="s">
        <v>73</v>
      </c>
      <c r="G58" s="40">
        <v>2760</v>
      </c>
      <c r="H58" s="40">
        <v>1060</v>
      </c>
      <c r="I58" s="40">
        <v>1</v>
      </c>
      <c r="J58" s="40">
        <v>1</v>
      </c>
      <c r="K58" s="40">
        <v>1</v>
      </c>
      <c r="L58" s="40">
        <v>1</v>
      </c>
      <c r="M58" s="40">
        <v>1</v>
      </c>
      <c r="N58" s="40">
        <v>1</v>
      </c>
      <c r="W58"/>
      <c r="X58"/>
      <c r="Y58"/>
      <c r="Z58"/>
    </row>
    <row r="59" spans="2:26" ht="12.75">
      <c r="B59" s="32">
        <v>6</v>
      </c>
      <c r="C59" s="40">
        <v>2200</v>
      </c>
      <c r="D59" s="40" t="s">
        <v>74</v>
      </c>
      <c r="E59" s="40" t="s">
        <v>72</v>
      </c>
      <c r="F59" s="40" t="s">
        <v>73</v>
      </c>
      <c r="G59" s="40">
        <v>2760</v>
      </c>
      <c r="H59" s="40">
        <v>1060</v>
      </c>
      <c r="I59" s="40">
        <v>1</v>
      </c>
      <c r="J59" s="40">
        <v>1</v>
      </c>
      <c r="K59" s="40">
        <v>1</v>
      </c>
      <c r="L59" s="40">
        <v>1</v>
      </c>
      <c r="M59" s="40">
        <v>1</v>
      </c>
      <c r="N59" s="40">
        <v>1</v>
      </c>
      <c r="W59"/>
      <c r="X59"/>
      <c r="Y59"/>
      <c r="Z59"/>
    </row>
    <row r="60" spans="2:26" ht="12.75">
      <c r="B60" s="32">
        <v>6</v>
      </c>
      <c r="C60" s="40">
        <v>2200</v>
      </c>
      <c r="D60" s="40" t="s">
        <v>74</v>
      </c>
      <c r="E60" s="40" t="s">
        <v>72</v>
      </c>
      <c r="F60" s="40" t="s">
        <v>73</v>
      </c>
      <c r="G60" s="40">
        <v>2760</v>
      </c>
      <c r="H60" s="40">
        <v>1060</v>
      </c>
      <c r="I60" s="40">
        <v>1</v>
      </c>
      <c r="J60" s="40">
        <v>1</v>
      </c>
      <c r="K60" s="40">
        <v>1</v>
      </c>
      <c r="L60" s="40">
        <v>1</v>
      </c>
      <c r="M60" s="40">
        <v>1</v>
      </c>
      <c r="N60" s="40">
        <v>1</v>
      </c>
      <c r="W60"/>
      <c r="X60"/>
      <c r="Y60"/>
      <c r="Z60"/>
    </row>
    <row r="61" spans="2:26" ht="12.75">
      <c r="B61" s="32">
        <v>5</v>
      </c>
      <c r="C61" s="40">
        <v>2200</v>
      </c>
      <c r="D61" s="40" t="s">
        <v>74</v>
      </c>
      <c r="E61" s="40" t="s">
        <v>72</v>
      </c>
      <c r="F61" s="40" t="s">
        <v>73</v>
      </c>
      <c r="G61" s="40">
        <v>3300</v>
      </c>
      <c r="H61" s="40">
        <v>1600</v>
      </c>
      <c r="I61" s="40">
        <v>1</v>
      </c>
      <c r="J61" s="40">
        <v>1</v>
      </c>
      <c r="K61" s="40">
        <v>1</v>
      </c>
      <c r="L61" s="40">
        <v>1</v>
      </c>
      <c r="M61" s="40">
        <v>0</v>
      </c>
      <c r="N61" s="40">
        <v>1</v>
      </c>
      <c r="W61"/>
      <c r="X61"/>
      <c r="Y61"/>
      <c r="Z61"/>
    </row>
    <row r="62" spans="2:26" ht="12.75">
      <c r="B62" s="32">
        <v>0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W62"/>
      <c r="X62"/>
      <c r="Y62"/>
      <c r="Z62"/>
    </row>
    <row r="63" spans="2:26" ht="12.75">
      <c r="B63" s="32">
        <v>6</v>
      </c>
      <c r="C63" s="40">
        <v>2200</v>
      </c>
      <c r="D63" s="40" t="s">
        <v>74</v>
      </c>
      <c r="E63" s="40" t="s">
        <v>72</v>
      </c>
      <c r="F63" s="40" t="s">
        <v>73</v>
      </c>
      <c r="G63" s="40">
        <v>2760</v>
      </c>
      <c r="H63" s="40">
        <v>560</v>
      </c>
      <c r="I63" s="40">
        <v>1</v>
      </c>
      <c r="J63" s="40">
        <v>1</v>
      </c>
      <c r="K63" s="40">
        <v>1</v>
      </c>
      <c r="L63" s="40">
        <v>1</v>
      </c>
      <c r="M63" s="40">
        <v>1</v>
      </c>
      <c r="N63" s="40">
        <v>1</v>
      </c>
      <c r="W63"/>
      <c r="X63"/>
      <c r="Y63"/>
      <c r="Z63"/>
    </row>
    <row r="64" spans="2:26" ht="12.75">
      <c r="B64" s="32">
        <v>6</v>
      </c>
      <c r="C64" s="40">
        <v>2200</v>
      </c>
      <c r="D64" s="40" t="s">
        <v>74</v>
      </c>
      <c r="E64" s="40" t="s">
        <v>72</v>
      </c>
      <c r="F64" s="40" t="s">
        <v>73</v>
      </c>
      <c r="G64" s="40">
        <v>2759.63</v>
      </c>
      <c r="H64" s="40">
        <v>1059.63</v>
      </c>
      <c r="I64" s="40">
        <v>1</v>
      </c>
      <c r="J64" s="40">
        <v>1</v>
      </c>
      <c r="K64" s="40">
        <v>1</v>
      </c>
      <c r="L64" s="40">
        <v>1</v>
      </c>
      <c r="M64" s="40">
        <v>1</v>
      </c>
      <c r="N64" s="40">
        <v>1</v>
      </c>
      <c r="W64"/>
      <c r="X64"/>
      <c r="Y64"/>
      <c r="Z64"/>
    </row>
    <row r="65" spans="2:26" ht="12.75">
      <c r="B65" s="32"/>
      <c r="C65"/>
      <c r="D65"/>
      <c r="E65"/>
      <c r="F65"/>
      <c r="G65"/>
      <c r="H65"/>
      <c r="I65" s="40"/>
      <c r="J65" s="40"/>
      <c r="K65" s="40"/>
      <c r="L65" s="40"/>
      <c r="M65" s="40"/>
      <c r="N65" s="40"/>
      <c r="W65"/>
      <c r="X65"/>
      <c r="Y65"/>
      <c r="Z65"/>
    </row>
    <row r="66" spans="2:26" ht="12.75">
      <c r="B66" s="32"/>
      <c r="C66"/>
      <c r="D66"/>
      <c r="E66"/>
      <c r="F66"/>
      <c r="G66"/>
      <c r="H66"/>
      <c r="I66" s="40"/>
      <c r="J66" s="40"/>
      <c r="K66" s="40"/>
      <c r="L66" s="40"/>
      <c r="M66" s="40"/>
      <c r="N66" s="40"/>
      <c r="W66"/>
      <c r="X66"/>
      <c r="Y66"/>
      <c r="Z66"/>
    </row>
    <row r="67" spans="2:26" ht="12.75">
      <c r="B67" s="32"/>
      <c r="C67"/>
      <c r="D67"/>
      <c r="E67"/>
      <c r="F67"/>
      <c r="G67"/>
      <c r="H67"/>
      <c r="I67" s="40"/>
      <c r="J67" s="40"/>
      <c r="K67" s="40"/>
      <c r="L67" s="40"/>
      <c r="M67" s="40"/>
      <c r="N67" s="40"/>
      <c r="W67"/>
      <c r="X67"/>
      <c r="Y67"/>
      <c r="Z67"/>
    </row>
    <row r="68" spans="2:26" ht="12.75">
      <c r="B68" s="32"/>
      <c r="C68"/>
      <c r="D68"/>
      <c r="E68"/>
      <c r="F68"/>
      <c r="G68"/>
      <c r="H68"/>
      <c r="I68" s="40"/>
      <c r="J68" s="40"/>
      <c r="K68" s="40"/>
      <c r="L68" s="40"/>
      <c r="M68" s="40"/>
      <c r="N68" s="40"/>
      <c r="W68"/>
      <c r="X68"/>
      <c r="Y68"/>
      <c r="Z68"/>
    </row>
    <row r="69" spans="2:26" ht="12.75">
      <c r="B69" s="32"/>
      <c r="C69"/>
      <c r="D69"/>
      <c r="E69"/>
      <c r="F69"/>
      <c r="G69"/>
      <c r="H69"/>
      <c r="I69" s="40"/>
      <c r="J69" s="40"/>
      <c r="K69" s="40"/>
      <c r="L69" s="40"/>
      <c r="M69" s="40"/>
      <c r="N69" s="40"/>
      <c r="W69"/>
      <c r="X69"/>
      <c r="Y69"/>
      <c r="Z69"/>
    </row>
    <row r="70" spans="2:26" ht="12.75">
      <c r="B70" s="32"/>
      <c r="C70"/>
      <c r="D70"/>
      <c r="E70"/>
      <c r="F70"/>
      <c r="G70"/>
      <c r="H70"/>
      <c r="I70" s="40"/>
      <c r="J70" s="40"/>
      <c r="K70" s="40"/>
      <c r="L70" s="40"/>
      <c r="M70" s="40"/>
      <c r="N70" s="40"/>
      <c r="W70"/>
      <c r="X70"/>
      <c r="Y70"/>
      <c r="Z70"/>
    </row>
    <row r="71" spans="2:26" ht="12.75">
      <c r="B71" s="32"/>
      <c r="C71"/>
      <c r="D71"/>
      <c r="E71"/>
      <c r="F71"/>
      <c r="G71"/>
      <c r="H71"/>
      <c r="I71" s="40"/>
      <c r="J71" s="40"/>
      <c r="K71" s="40"/>
      <c r="L71" s="40"/>
      <c r="M71" s="40"/>
      <c r="N71" s="40"/>
      <c r="W71"/>
      <c r="X71"/>
      <c r="Y71"/>
      <c r="Z71"/>
    </row>
    <row r="72" spans="2:26" ht="12.75">
      <c r="B72" s="32"/>
      <c r="C72"/>
      <c r="D72"/>
      <c r="E72"/>
      <c r="F72"/>
      <c r="G72"/>
      <c r="H72"/>
      <c r="I72" s="40"/>
      <c r="J72" s="40"/>
      <c r="K72" s="40"/>
      <c r="L72" s="40"/>
      <c r="M72" s="40"/>
      <c r="N72" s="40"/>
      <c r="W72"/>
      <c r="X72"/>
      <c r="Y72"/>
      <c r="Z72"/>
    </row>
    <row r="73" spans="2:26" ht="12.75">
      <c r="B73" s="32"/>
      <c r="C73"/>
      <c r="D73"/>
      <c r="E73"/>
      <c r="F73"/>
      <c r="G73"/>
      <c r="H73"/>
      <c r="I73" s="40"/>
      <c r="J73" s="40"/>
      <c r="K73" s="40"/>
      <c r="L73" s="40"/>
      <c r="M73" s="40"/>
      <c r="N73" s="40"/>
      <c r="W73"/>
      <c r="X73"/>
      <c r="Y73"/>
      <c r="Z73"/>
    </row>
    <row r="74" spans="2:26" ht="12.75">
      <c r="B74" s="32"/>
      <c r="C74"/>
      <c r="D74"/>
      <c r="E74"/>
      <c r="F74"/>
      <c r="G74"/>
      <c r="H74"/>
      <c r="I74" s="40"/>
      <c r="J74" s="40"/>
      <c r="K74" s="40"/>
      <c r="L74" s="40"/>
      <c r="M74" s="40"/>
      <c r="N74" s="40"/>
      <c r="W74"/>
      <c r="X74"/>
      <c r="Y74"/>
      <c r="Z74"/>
    </row>
    <row r="75" spans="2:26" ht="12.75">
      <c r="B75" s="32"/>
      <c r="C75"/>
      <c r="D75"/>
      <c r="E75"/>
      <c r="F75"/>
      <c r="G75"/>
      <c r="H75"/>
      <c r="I75" s="40"/>
      <c r="J75" s="40"/>
      <c r="K75" s="40"/>
      <c r="L75" s="40"/>
      <c r="M75" s="40"/>
      <c r="N75" s="40"/>
      <c r="W75"/>
      <c r="X75"/>
      <c r="Y75"/>
      <c r="Z75"/>
    </row>
    <row r="76" spans="2:26" ht="12.75">
      <c r="B76" s="32"/>
      <c r="C76"/>
      <c r="D76"/>
      <c r="E76"/>
      <c r="F76"/>
      <c r="G76"/>
      <c r="H76"/>
      <c r="I76" s="40"/>
      <c r="J76" s="40"/>
      <c r="K76" s="40"/>
      <c r="L76" s="40"/>
      <c r="M76" s="40"/>
      <c r="N76" s="40"/>
      <c r="W76"/>
      <c r="X76"/>
      <c r="Y76"/>
      <c r="Z76"/>
    </row>
    <row r="77" spans="2:27" ht="12.75">
      <c r="B77" s="32"/>
      <c r="C77"/>
      <c r="D77"/>
      <c r="E77"/>
      <c r="F77"/>
      <c r="G77"/>
      <c r="H77"/>
      <c r="I77" s="40"/>
      <c r="J77" s="40"/>
      <c r="K77" s="40"/>
      <c r="L77" s="40"/>
      <c r="M77" s="40"/>
      <c r="N77" s="40"/>
      <c r="AA77" s="3"/>
    </row>
    <row r="78" spans="2:26" ht="12.75">
      <c r="B78" s="32"/>
      <c r="C78"/>
      <c r="D78"/>
      <c r="E78"/>
      <c r="F78"/>
      <c r="G78"/>
      <c r="H78"/>
      <c r="I78" s="40"/>
      <c r="J78" s="40"/>
      <c r="K78" s="40"/>
      <c r="L78" s="40"/>
      <c r="M78" s="40"/>
      <c r="N78" s="40"/>
      <c r="W78"/>
      <c r="X78"/>
      <c r="Y78"/>
      <c r="Z78"/>
    </row>
    <row r="79" spans="2:26" ht="12.75">
      <c r="B79" s="32"/>
      <c r="C79"/>
      <c r="D79"/>
      <c r="E79"/>
      <c r="F79"/>
      <c r="G79"/>
      <c r="H79"/>
      <c r="I79" s="40"/>
      <c r="J79" s="40"/>
      <c r="K79" s="40"/>
      <c r="L79" s="40"/>
      <c r="M79" s="40"/>
      <c r="N79" s="40"/>
      <c r="W79"/>
      <c r="X79"/>
      <c r="Y79"/>
      <c r="Z79"/>
    </row>
    <row r="80" spans="2:26" ht="12.75">
      <c r="B80" s="32"/>
      <c r="C80"/>
      <c r="D80"/>
      <c r="E80"/>
      <c r="F80"/>
      <c r="G80"/>
      <c r="H80"/>
      <c r="I80" s="40"/>
      <c r="J80" s="40"/>
      <c r="K80" s="40"/>
      <c r="L80" s="40"/>
      <c r="M80" s="40"/>
      <c r="N80" s="40"/>
      <c r="W80"/>
      <c r="X80"/>
      <c r="Y80"/>
      <c r="Z80"/>
    </row>
    <row r="81" spans="2:26" ht="12.75">
      <c r="B81" s="32"/>
      <c r="C81"/>
      <c r="D81"/>
      <c r="E81"/>
      <c r="F81"/>
      <c r="G81"/>
      <c r="H81"/>
      <c r="I81" s="40"/>
      <c r="J81" s="40"/>
      <c r="K81" s="40"/>
      <c r="L81" s="40"/>
      <c r="M81" s="40"/>
      <c r="N81" s="40"/>
      <c r="W81"/>
      <c r="X81"/>
      <c r="Y81"/>
      <c r="Z81"/>
    </row>
    <row r="82" spans="2:26" ht="12.75">
      <c r="B82" s="32"/>
      <c r="C82"/>
      <c r="D82"/>
      <c r="E82"/>
      <c r="F82"/>
      <c r="G82"/>
      <c r="H82"/>
      <c r="I82" s="40"/>
      <c r="J82" s="40"/>
      <c r="K82" s="40"/>
      <c r="L82" s="40"/>
      <c r="M82" s="40"/>
      <c r="N82" s="40"/>
      <c r="W82"/>
      <c r="X82"/>
      <c r="Y82"/>
      <c r="Z82"/>
    </row>
    <row r="83" spans="2:26" ht="12.75">
      <c r="B83" s="32"/>
      <c r="C83"/>
      <c r="D83"/>
      <c r="E83"/>
      <c r="F83"/>
      <c r="G83"/>
      <c r="H83"/>
      <c r="I83" s="40"/>
      <c r="J83" s="40"/>
      <c r="K83" s="40"/>
      <c r="L83" s="40"/>
      <c r="M83" s="40"/>
      <c r="N83" s="40"/>
      <c r="W83"/>
      <c r="X83"/>
      <c r="Y83"/>
      <c r="Z83"/>
    </row>
    <row r="84" spans="2:26" ht="12.75">
      <c r="B84" s="32"/>
      <c r="C84"/>
      <c r="D84"/>
      <c r="E84"/>
      <c r="F84"/>
      <c r="G84"/>
      <c r="H84"/>
      <c r="I84" s="40"/>
      <c r="J84" s="40"/>
      <c r="K84" s="40"/>
      <c r="L84" s="40"/>
      <c r="M84" s="40"/>
      <c r="N84" s="40"/>
      <c r="W84"/>
      <c r="X84"/>
      <c r="Y84"/>
      <c r="Z84"/>
    </row>
    <row r="85" spans="2:26" ht="12.75">
      <c r="B85" s="32"/>
      <c r="C85"/>
      <c r="D85"/>
      <c r="E85"/>
      <c r="F85"/>
      <c r="G85"/>
      <c r="H85"/>
      <c r="I85" s="40"/>
      <c r="J85" s="40"/>
      <c r="K85" s="40"/>
      <c r="L85" s="40"/>
      <c r="M85" s="40"/>
      <c r="N85" s="40"/>
      <c r="W85"/>
      <c r="X85"/>
      <c r="Y85"/>
      <c r="Z85"/>
    </row>
    <row r="86" spans="2:26" ht="12.75">
      <c r="B86" s="32"/>
      <c r="C86"/>
      <c r="D86"/>
      <c r="E86"/>
      <c r="F86"/>
      <c r="G86"/>
      <c r="H86"/>
      <c r="I86" s="40"/>
      <c r="J86" s="40"/>
      <c r="K86" s="40"/>
      <c r="L86" s="40"/>
      <c r="M86" s="40"/>
      <c r="N86" s="40"/>
      <c r="W86"/>
      <c r="X86"/>
      <c r="Y86"/>
      <c r="Z86"/>
    </row>
    <row r="87" spans="2:26" ht="12.75">
      <c r="B87" s="32"/>
      <c r="C87"/>
      <c r="D87"/>
      <c r="E87"/>
      <c r="F87"/>
      <c r="G87"/>
      <c r="H87"/>
      <c r="W87"/>
      <c r="X87"/>
      <c r="Y87"/>
      <c r="Z87"/>
    </row>
    <row r="88" spans="2:26" ht="12.75">
      <c r="B88" s="32"/>
      <c r="C88"/>
      <c r="D88"/>
      <c r="E88"/>
      <c r="F88"/>
      <c r="G88"/>
      <c r="H88"/>
      <c r="W88"/>
      <c r="X88"/>
      <c r="Y88"/>
      <c r="Z88"/>
    </row>
    <row r="89" spans="2:26" ht="12.75">
      <c r="B89" s="32"/>
      <c r="C89"/>
      <c r="D89"/>
      <c r="E89"/>
      <c r="F89"/>
      <c r="G89"/>
      <c r="H89"/>
      <c r="W89"/>
      <c r="X89"/>
      <c r="Y89"/>
      <c r="Z89"/>
    </row>
    <row r="90" spans="2:26" ht="12.75">
      <c r="B90" s="32"/>
      <c r="C90"/>
      <c r="D90"/>
      <c r="E90"/>
      <c r="F90"/>
      <c r="G90"/>
      <c r="H90"/>
      <c r="W90"/>
      <c r="X90"/>
      <c r="Y90"/>
      <c r="Z90"/>
    </row>
    <row r="91" spans="2:26" ht="12.75">
      <c r="B91" s="32"/>
      <c r="C91"/>
      <c r="D91"/>
      <c r="E91"/>
      <c r="F91"/>
      <c r="G91"/>
      <c r="H91"/>
      <c r="W91"/>
      <c r="X91"/>
      <c r="Y91"/>
      <c r="Z91"/>
    </row>
    <row r="92" spans="2:26" ht="12.75">
      <c r="B92" s="32"/>
      <c r="C92"/>
      <c r="D92"/>
      <c r="E92"/>
      <c r="F92"/>
      <c r="G92"/>
      <c r="H92"/>
      <c r="W92"/>
      <c r="X92"/>
      <c r="Y92"/>
      <c r="Z92"/>
    </row>
    <row r="93" spans="2:26" ht="12.75">
      <c r="B93" s="32"/>
      <c r="C93"/>
      <c r="D93"/>
      <c r="E93"/>
      <c r="F93"/>
      <c r="G93"/>
      <c r="H93"/>
      <c r="W93"/>
      <c r="X93"/>
      <c r="Y93"/>
      <c r="Z93"/>
    </row>
    <row r="94" spans="2:26" ht="12.75">
      <c r="B94" s="32"/>
      <c r="C94"/>
      <c r="D94"/>
      <c r="E94"/>
      <c r="F94"/>
      <c r="G94"/>
      <c r="H94"/>
      <c r="W94"/>
      <c r="X94"/>
      <c r="Y94"/>
      <c r="Z94"/>
    </row>
    <row r="95" spans="2:26" ht="12.75">
      <c r="B95" s="32"/>
      <c r="C95"/>
      <c r="D95"/>
      <c r="E95"/>
      <c r="F95"/>
      <c r="G95"/>
      <c r="H95"/>
      <c r="W95"/>
      <c r="X95"/>
      <c r="Y95"/>
      <c r="Z95"/>
    </row>
    <row r="96" spans="2:22" s="15" customFormat="1" ht="12.75">
      <c r="B96" s="32"/>
      <c r="C96"/>
      <c r="D96"/>
      <c r="E96"/>
      <c r="F96"/>
      <c r="G96"/>
      <c r="H96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6" ht="12.75">
      <c r="B97" s="32"/>
      <c r="C97"/>
      <c r="D97"/>
      <c r="E97"/>
      <c r="F97"/>
      <c r="G97"/>
      <c r="H97"/>
      <c r="W97"/>
      <c r="X97"/>
      <c r="Y97"/>
      <c r="Z97"/>
    </row>
    <row r="98" spans="2:26" ht="12.75">
      <c r="B98" s="32"/>
      <c r="C98"/>
      <c r="D98"/>
      <c r="E98"/>
      <c r="F98"/>
      <c r="G98"/>
      <c r="H98"/>
      <c r="W98"/>
      <c r="X98"/>
      <c r="Y98"/>
      <c r="Z98"/>
    </row>
    <row r="99" spans="2:26" ht="12.75">
      <c r="B99" s="32"/>
      <c r="C99"/>
      <c r="D99"/>
      <c r="E99"/>
      <c r="F99"/>
      <c r="G99"/>
      <c r="H99"/>
      <c r="W99"/>
      <c r="X99"/>
      <c r="Y99"/>
      <c r="Z99"/>
    </row>
    <row r="100" spans="2:26" ht="12.75">
      <c r="B100" s="32"/>
      <c r="C100"/>
      <c r="D100"/>
      <c r="E100"/>
      <c r="F100"/>
      <c r="G100"/>
      <c r="H100"/>
      <c r="W100"/>
      <c r="X100"/>
      <c r="Y100"/>
      <c r="Z100"/>
    </row>
    <row r="101" spans="2:26" ht="12.75">
      <c r="B101" s="32"/>
      <c r="C101"/>
      <c r="D101"/>
      <c r="E101"/>
      <c r="F101"/>
      <c r="G101"/>
      <c r="H101"/>
      <c r="W101"/>
      <c r="X101"/>
      <c r="Y101"/>
      <c r="Z101"/>
    </row>
    <row r="102" spans="2:26" ht="12.75">
      <c r="B102" s="32"/>
      <c r="C102"/>
      <c r="D102"/>
      <c r="E102"/>
      <c r="F102"/>
      <c r="G102"/>
      <c r="H102"/>
      <c r="W102"/>
      <c r="X102"/>
      <c r="Y102"/>
      <c r="Z102"/>
    </row>
    <row r="103" spans="2:26" ht="12.75">
      <c r="B103" s="32"/>
      <c r="C103"/>
      <c r="D103"/>
      <c r="E103"/>
      <c r="F103"/>
      <c r="G103"/>
      <c r="H103"/>
      <c r="W103"/>
      <c r="X103"/>
      <c r="Y103"/>
      <c r="Z103"/>
    </row>
    <row r="104" spans="2:22" s="15" customFormat="1" ht="12.75">
      <c r="B104" s="32"/>
      <c r="C104"/>
      <c r="D104"/>
      <c r="E104"/>
      <c r="F104"/>
      <c r="G104"/>
      <c r="H10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6" ht="12.75">
      <c r="B105" s="32"/>
      <c r="C105"/>
      <c r="D105"/>
      <c r="E105"/>
      <c r="F105"/>
      <c r="G105"/>
      <c r="H105"/>
      <c r="W105"/>
      <c r="X105"/>
      <c r="Y105"/>
      <c r="Z105"/>
    </row>
    <row r="106" spans="2:22" s="15" customFormat="1" ht="12.75">
      <c r="B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2:22" s="15" customFormat="1" ht="12.75">
      <c r="B107" s="32"/>
      <c r="C107"/>
      <c r="D107"/>
      <c r="E107"/>
      <c r="F107"/>
      <c r="G107"/>
      <c r="H107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2:26" ht="12.75">
      <c r="B108" s="32"/>
      <c r="C108"/>
      <c r="D108"/>
      <c r="E108"/>
      <c r="F108"/>
      <c r="G108"/>
      <c r="H108"/>
      <c r="W108"/>
      <c r="X108"/>
      <c r="Y108"/>
      <c r="Z108"/>
    </row>
    <row r="109" spans="2:26" ht="12.75">
      <c r="B109" s="32"/>
      <c r="C109"/>
      <c r="D109"/>
      <c r="E109"/>
      <c r="F109"/>
      <c r="G109"/>
      <c r="H109"/>
      <c r="W109"/>
      <c r="X109"/>
      <c r="Y109"/>
      <c r="Z109"/>
    </row>
    <row r="110" spans="2:8" ht="12.75">
      <c r="B110" s="32"/>
      <c r="C110"/>
      <c r="D110"/>
      <c r="E110"/>
      <c r="F110"/>
      <c r="G110"/>
      <c r="H110"/>
    </row>
    <row r="111" spans="2:8" ht="12.75">
      <c r="B111" s="32"/>
      <c r="C111"/>
      <c r="D111"/>
      <c r="E111"/>
      <c r="F111"/>
      <c r="G111"/>
      <c r="H111"/>
    </row>
    <row r="112" spans="2:8" ht="12.75">
      <c r="B112" s="32"/>
      <c r="C112"/>
      <c r="D112"/>
      <c r="E112"/>
      <c r="F112"/>
      <c r="G112"/>
      <c r="H112"/>
    </row>
    <row r="113" spans="2:8" ht="12.75">
      <c r="B113" s="32"/>
      <c r="C113"/>
      <c r="D113"/>
      <c r="E113"/>
      <c r="F113"/>
      <c r="G113"/>
      <c r="H113"/>
    </row>
    <row r="114" spans="2:8" ht="12.75">
      <c r="B114" s="32"/>
      <c r="C114"/>
      <c r="D114"/>
      <c r="E114"/>
      <c r="F114"/>
      <c r="G114"/>
      <c r="H114"/>
    </row>
    <row r="115" spans="2:8" ht="12.75">
      <c r="B115" s="32"/>
      <c r="C115"/>
      <c r="D115"/>
      <c r="E115"/>
      <c r="F115"/>
      <c r="G115"/>
      <c r="H115"/>
    </row>
  </sheetData>
  <sheetProtection/>
  <mergeCells count="3">
    <mergeCell ref="C5:D5"/>
    <mergeCell ref="C6:D6"/>
    <mergeCell ref="B1:H1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2005-10-23T17:57:28Z</dcterms:created>
  <dcterms:modified xsi:type="dcterms:W3CDTF">2012-11-12T08:18:26Z</dcterms:modified>
  <cp:category/>
  <cp:version/>
  <cp:contentType/>
  <cp:contentStatus/>
</cp:coreProperties>
</file>