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chartsheets/sheet1.xml" ContentType="application/vnd.openxmlformats-officedocument.spreadsheetml.chart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2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 yWindow="90" windowWidth="7770" windowHeight="5850" firstSheet="1" activeTab="1"/>
  </bookViews>
  <sheets>
    <sheet name="Dialog1" sheetId="1" state="hidden" r:id="rId1"/>
    <sheet name="Overview" sheetId="2" r:id="rId2"/>
    <sheet name="Demonstration chart" sheetId="3" r:id="rId3"/>
    <sheet name="Data" sheetId="4" state="hidden" r:id="rId4"/>
  </sheets>
  <definedNames>
    <definedName name="beta">'Data'!$H$21</definedName>
    <definedName name="ChartTitle">'Data'!$E$26</definedName>
    <definedName name="correlation">'Data'!$E$2</definedName>
    <definedName name="HalfX">'Data'!$A$2:$A$51</definedName>
    <definedName name="NSX">'Data'!$A$51:$B$51</definedName>
    <definedName name="RealXbar">'Data'!$H$3</definedName>
    <definedName name="SQgenerator">'Data'!$E$16</definedName>
    <definedName name="SQX">'Data'!$E$52:$F$52</definedName>
    <definedName name="titlecorrel">'Data'!$E$11</definedName>
    <definedName name="truebeta">'Data'!$H$17</definedName>
    <definedName name="truecorrel">'Data'!$H$2</definedName>
    <definedName name="X">'Data'!$A$2:$A$101</definedName>
    <definedName name="XLH">'Data'!$A$52:$B$101</definedName>
    <definedName name="Xline">'Data'!$H$23:$H$24</definedName>
    <definedName name="Xmax">'Data'!$E$20</definedName>
    <definedName name="Xmin">'Data'!$E$21</definedName>
    <definedName name="Y">'Data'!$C$2:$C$101</definedName>
    <definedName name="YGenerator">'Data'!$E$13</definedName>
    <definedName name="YHalf1">'Data'!$C$2:$C$51</definedName>
    <definedName name="YHalf2">'Data'!$C$52:$C$101</definedName>
    <definedName name="Yline">'Data'!$I$23:$I$24</definedName>
    <definedName name="Ymax">'Data'!$E$22</definedName>
    <definedName name="Ymin">'Data'!$E$23</definedName>
    <definedName name="zero2">'Data'!$H$13</definedName>
  </definedNames>
  <calcPr fullCalcOnLoad="1" iterate="1" iterateCount="1" iterateDelta="0.001"/>
</workbook>
</file>

<file path=xl/comments2.xml><?xml version="1.0" encoding="utf-8"?>
<comments xmlns="http://schemas.openxmlformats.org/spreadsheetml/2006/main">
  <authors>
    <author>A satisfied Microsoft Office user</author>
  </authors>
  <commentList>
    <comment ref="C22" authorId="0">
      <text>
        <r>
          <rPr>
            <sz val="8"/>
            <rFont val="Tahoma"/>
            <family val="2"/>
          </rPr>
          <t>Correlation measures the strength of the direct linear relationship between two variables: It's positive for an upward-sloping relationship, negative for a downward-sloping one. A correlation near zero does not preclude a nonlinear relationship, nor a linear relationship involving additional variables.</t>
        </r>
      </text>
    </comment>
    <comment ref="F73" authorId="0">
      <text>
        <r>
          <rPr>
            <sz val="8"/>
            <rFont val="Tahoma"/>
            <family val="2"/>
          </rPr>
          <t>When an individual is "measured" twice (e.g., takes two tests), using an imperfect measurement device (i.e., one which doesn't give precise readings of the attribute being measured), then, given the outcome of one measurement, you would expect the other measurement to be somewhat less extreme.</t>
        </r>
      </text>
    </comment>
  </commentList>
</comments>
</file>

<file path=xl/sharedStrings.xml><?xml version="1.0" encoding="utf-8"?>
<sst xmlns="http://schemas.openxmlformats.org/spreadsheetml/2006/main" count="94" uniqueCount="88">
  <si>
    <t>Correlation</t>
  </si>
  <si>
    <r>
      <t>Correlation</t>
    </r>
    <r>
      <rPr>
        <sz val="10"/>
        <rFont val="Arial"/>
        <family val="2"/>
      </rPr>
      <t xml:space="preserve"> is a (dimensionless) measure of the STRENGTH of the LINEAR</t>
    </r>
  </si>
  <si>
    <t>relationship between TWO variables. It takes values between -1 (a</t>
  </si>
  <si>
    <t>perfectly-linear downward-sloping relationship) and +1 (perfectly-linear</t>
  </si>
  <si>
    <t>upward-sloping).</t>
  </si>
  <si>
    <t>Cautions:</t>
  </si>
  <si>
    <t>Correlation measures the linearity of the relationship, not the slope.</t>
  </si>
  <si>
    <t>Independent random variables are uncorrelated (i.e., have a correlation of</t>
  </si>
  <si>
    <t>zero with one another), but uncorrelated variables may be related</t>
  </si>
  <si>
    <t>nonlinearly, or linearly in a relationship including other variables.</t>
  </si>
  <si>
    <t>Correlations show the two-dimensional shadows of a multi-dimensional</t>
  </si>
  <si>
    <t>relationship (and shadows can be severe distortions of reality, either</t>
  </si>
  <si>
    <t>concealing the truth, or even reversing it). Beware!</t>
  </si>
  <si>
    <t>A correlation matrix:</t>
  </si>
  <si>
    <t>Correlations</t>
  </si>
  <si>
    <t>Costs</t>
  </si>
  <si>
    <t>Mileage</t>
  </si>
  <si>
    <t>Age</t>
  </si>
  <si>
    <t>Make</t>
  </si>
  <si>
    <t>The correlation between any variable and itself is 1; the correlation between</t>
  </si>
  <si>
    <t>X and Y is equal to the correlation between Y and X. The positive correlation</t>
  </si>
  <si>
    <t>between Costs and Mileage shows that the cars being driven further</t>
  </si>
  <si>
    <t>typically are the cars with the higher maintenance costs. The negative</t>
  </si>
  <si>
    <t>correlation between Mileage and Age shows that the newer cars are being</t>
  </si>
  <si>
    <t>driver further (i.e., the lower values of Age are typically associated with the</t>
  </si>
  <si>
    <t>higher values of Mileage, and vice versa). The negative correlation between</t>
  </si>
  <si>
    <t>Costs and Make shows that the cars coded as Make = 1 currently are</t>
  </si>
  <si>
    <t>experiencing lower costs, on average, than are the cars coded as Make = 0.</t>
  </si>
  <si>
    <r>
      <t>All of these observations should be viewed as "typical."</t>
    </r>
    <r>
      <rPr>
        <sz val="10"/>
        <rFont val="Arial"/>
        <family val="0"/>
      </rPr>
      <t xml:space="preserve">  For example,</t>
    </r>
  </si>
  <si>
    <t>it might well be that a regression analysis separating the effect of Make from</t>
  </si>
  <si>
    <t>the effect of Mileage on Costs shows that, given cars of both makes driven</t>
  </si>
  <si>
    <r>
      <t xml:space="preserve">the </t>
    </r>
    <r>
      <rPr>
        <i/>
        <sz val="10"/>
        <rFont val="Arial"/>
        <family val="0"/>
      </rPr>
      <t>same</t>
    </r>
    <r>
      <rPr>
        <sz val="10"/>
        <rFont val="Arial"/>
        <family val="0"/>
      </rPr>
      <t xml:space="preserve"> number of miles, you'd expect </t>
    </r>
    <r>
      <rPr>
        <i/>
        <sz val="10"/>
        <rFont val="Arial"/>
        <family val="0"/>
      </rPr>
      <t>higher</t>
    </r>
    <r>
      <rPr>
        <sz val="10"/>
        <rFont val="Arial"/>
        <family val="0"/>
      </rPr>
      <t xml:space="preserve"> maintenance costs for the</t>
    </r>
  </si>
  <si>
    <t>car of Make = 1, and that the "typical" Make = 1 car has lower costs</t>
  </si>
  <si>
    <t>currently only because the Make = 0 cars are being driven much further (as</t>
  </si>
  <si>
    <t>indicated by the negative correlation between Mileage and Make).</t>
  </si>
  <si>
    <t>Calculation:</t>
  </si>
  <si>
    <t>Cov  (X,Y) = E[XY] - E[X] E[Y]</t>
  </si>
  <si>
    <t>Corr (X,Y) = Cov (X,Y) / (StdDev(X) • StdDev(Y))</t>
  </si>
  <si>
    <t>In a SIMPLE (one independent variable) regression:</t>
  </si>
  <si>
    <t>The (unadjusted) coefficient of determination is the square of the</t>
  </si>
  <si>
    <t>correlation between the dependent and independent variables.</t>
  </si>
  <si>
    <t>This is why the coefficient of determination is sometimes referred</t>
  </si>
  <si>
    <t>to as the "R-squared" of the regression, where "R" represents the</t>
  </si>
  <si>
    <t>correlation. (I dislike this terminology, since in the case of a</t>
  </si>
  <si>
    <t>multiple regression, the coefficient of determination is not the</t>
  </si>
  <si>
    <t>square of any meaningful quantity.)</t>
  </si>
  <si>
    <t>Numerical Interpretation (1):</t>
  </si>
  <si>
    <t>The magnitude of the correlation between two variables can be</t>
  </si>
  <si>
    <t>interpreted by squaring it, and then viewing it as the coefficient of</t>
  </si>
  <si>
    <t>determination in a simple regression of one of the variables onto</t>
  </si>
  <si>
    <t>the other.</t>
  </si>
  <si>
    <t>Again, in a SIMPLE (one independent variable) regression:</t>
  </si>
  <si>
    <t>The slope of the regression line is:</t>
  </si>
  <si>
    <t>b = Cov(X,Y) / Var(X) = Corr(X,Y) • ( StdDev(Y) / StdDev(X) )</t>
  </si>
  <si>
    <t>When there is only one independent variable, the correlation</t>
  </si>
  <si>
    <t>appears as the (otherwise meaningless) beta-weight. Indeed, the</t>
  </si>
  <si>
    <t>following relationship (really just another way of writing the</t>
  </si>
  <si>
    <t>prediction equation for a simple regression) helps to explain the</t>
  </si>
  <si>
    <t>phenomenon known as "regression to the mean":</t>
  </si>
  <si>
    <t>Numerical Interpretation (2):</t>
  </si>
  <si>
    <t>If one variable is  z  standard deviations above average, then</t>
  </si>
  <si>
    <t>(with no other information available) one would expect the other to</t>
  </si>
  <si>
    <t>be  ( z • correlation )  standard deviations above average.</t>
  </si>
  <si>
    <t>X</t>
  </si>
  <si>
    <t>e</t>
  </si>
  <si>
    <t>Y</t>
  </si>
  <si>
    <t>target correlation</t>
  </si>
  <si>
    <t>target mean x</t>
  </si>
  <si>
    <t>target stdev. x</t>
  </si>
  <si>
    <t>target mean y</t>
  </si>
  <si>
    <t>target stdev. y</t>
  </si>
  <si>
    <t>b</t>
  </si>
  <si>
    <t>mean e</t>
  </si>
  <si>
    <t>stdev. e</t>
  </si>
  <si>
    <t>title correlation</t>
  </si>
  <si>
    <t>Y-generator</t>
  </si>
  <si>
    <t>is zero and squared</t>
  </si>
  <si>
    <t>square-spread</t>
  </si>
  <si>
    <t>square-generator</t>
  </si>
  <si>
    <t>Chart limits</t>
  </si>
  <si>
    <t>Regression line</t>
  </si>
  <si>
    <t>Xmax</t>
  </si>
  <si>
    <t>alpha</t>
  </si>
  <si>
    <t>Xmin</t>
  </si>
  <si>
    <t>beta</t>
  </si>
  <si>
    <t>Ymax</t>
  </si>
  <si>
    <t>Ymin</t>
  </si>
  <si>
    <t>For restoration:</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</si>
</sst>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
    <numFmt numFmtId="166" formatCode="0.00000"/>
    <numFmt numFmtId="167" formatCode="00000"/>
    <numFmt numFmtId="168" formatCode="#,##0.00000"/>
    <numFmt numFmtId="169" formatCode="#,##0.00000;[Red]#,##0.00000"/>
    <numFmt numFmtId="170" formatCode="0.0000"/>
  </numFmts>
  <fonts count="29">
    <font>
      <sz val="10"/>
      <name val="Arial"/>
      <family val="0"/>
    </font>
    <font>
      <b/>
      <sz val="10"/>
      <name val="Arial"/>
      <family val="0"/>
    </font>
    <font>
      <i/>
      <sz val="10"/>
      <name val="Arial"/>
      <family val="0"/>
    </font>
    <font>
      <b/>
      <i/>
      <sz val="10"/>
      <name val="Arial"/>
      <family val="0"/>
    </font>
    <font>
      <sz val="10"/>
      <color indexed="12"/>
      <name val="Arial"/>
      <family val="2"/>
    </font>
    <font>
      <sz val="10"/>
      <color indexed="10"/>
      <name val="Arial"/>
      <family val="2"/>
    </font>
    <font>
      <sz val="8"/>
      <name val="Tahoma"/>
      <family val="2"/>
    </font>
    <font>
      <b/>
      <sz val="12"/>
      <color indexed="62"/>
      <name val="Arial"/>
      <family val="2"/>
    </font>
    <font>
      <sz val="12"/>
      <color indexed="62"/>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0"/>
      <color indexed="8"/>
      <name val="Arial"/>
      <family val="0"/>
    </font>
    <font>
      <b/>
      <sz val="10"/>
      <color indexed="8"/>
      <name val="Arial"/>
      <family val="0"/>
    </font>
    <font>
      <b/>
      <sz val="12"/>
      <color indexed="8"/>
      <name val="Arial"/>
      <family val="0"/>
    </font>
    <font>
      <b/>
      <sz val="8"/>
      <name val="Arial"/>
      <family val="2"/>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thin"/>
      <bottom style="thin"/>
    </border>
    <border>
      <left>
        <color indexed="63"/>
      </left>
      <right style="medium"/>
      <top style="thin"/>
      <bottom style="thin"/>
    </border>
    <border>
      <left>
        <color indexed="63"/>
      </left>
      <right>
        <color indexed="63"/>
      </right>
      <top>
        <color indexed="63"/>
      </top>
      <bottom style="medium"/>
    </border>
    <border>
      <left>
        <color indexed="63"/>
      </left>
      <right>
        <color indexed="63"/>
      </right>
      <top style="medium"/>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4"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6" borderId="0" applyNumberFormat="0" applyBorder="0" applyAlignment="0" applyProtection="0"/>
    <xf numFmtId="0" fontId="9" fillId="4" borderId="0" applyNumberFormat="0" applyBorder="0" applyAlignment="0" applyProtection="0"/>
    <xf numFmtId="0" fontId="10" fillId="6"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8"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10" fillId="11"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1" fillId="15" borderId="0" applyNumberFormat="0" applyBorder="0" applyAlignment="0" applyProtection="0"/>
    <xf numFmtId="0" fontId="12" fillId="16" borderId="1" applyNumberFormat="0" applyAlignment="0" applyProtection="0"/>
    <xf numFmtId="0" fontId="13"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15" fillId="6"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7" borderId="1" applyNumberFormat="0" applyAlignment="0" applyProtection="0"/>
    <xf numFmtId="0" fontId="20" fillId="0" borderId="6" applyNumberFormat="0" applyFill="0" applyAlignment="0" applyProtection="0"/>
    <xf numFmtId="0" fontId="21" fillId="7" borderId="0" applyNumberFormat="0" applyBorder="0" applyAlignment="0" applyProtection="0"/>
    <xf numFmtId="0" fontId="0" fillId="4" borderId="7" applyNumberFormat="0" applyFont="0" applyAlignment="0" applyProtection="0"/>
    <xf numFmtId="0" fontId="22" fillId="16" borderId="8" applyNumberFormat="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9" applyNumberFormat="0" applyFill="0" applyAlignment="0" applyProtection="0"/>
    <xf numFmtId="0" fontId="20" fillId="0" borderId="0" applyNumberFormat="0" applyFill="0" applyBorder="0" applyAlignment="0" applyProtection="0"/>
  </cellStyleXfs>
  <cellXfs count="42">
    <xf numFmtId="0" fontId="0" fillId="0" borderId="0" xfId="0" applyAlignment="1">
      <alignment/>
    </xf>
    <xf numFmtId="0" fontId="4" fillId="0" borderId="0" xfId="0" applyFont="1" applyAlignment="1" applyProtection="1">
      <alignment/>
      <protection locked="0"/>
    </xf>
    <xf numFmtId="0" fontId="0" fillId="0" borderId="0" xfId="0" applyAlignment="1" quotePrefix="1">
      <alignment horizontal="left"/>
    </xf>
    <xf numFmtId="0" fontId="0" fillId="0" borderId="0" xfId="0" applyFont="1" applyAlignment="1" applyProtection="1">
      <alignment/>
      <protection/>
    </xf>
    <xf numFmtId="0" fontId="0" fillId="0" borderId="0" xfId="0" applyAlignment="1">
      <alignment horizontal="left"/>
    </xf>
    <xf numFmtId="0" fontId="5" fillId="0" borderId="0" xfId="0" applyFont="1" applyAlignment="1">
      <alignment/>
    </xf>
    <xf numFmtId="0" fontId="0" fillId="0" borderId="0" xfId="0" applyAlignment="1">
      <alignment horizontal="centerContinuous"/>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horizontal="center"/>
    </xf>
    <xf numFmtId="0" fontId="0" fillId="0" borderId="17" xfId="0" applyBorder="1" applyAlignment="1">
      <alignment horizontal="center"/>
    </xf>
    <xf numFmtId="164" fontId="0" fillId="0" borderId="0" xfId="0" applyNumberFormat="1" applyAlignment="1">
      <alignment/>
    </xf>
    <xf numFmtId="0" fontId="0" fillId="0" borderId="0" xfId="0" applyFont="1" applyAlignment="1">
      <alignment/>
    </xf>
    <xf numFmtId="0" fontId="0" fillId="0" borderId="0" xfId="0" applyFont="1" applyAlignment="1" applyProtection="1">
      <alignment horizontal="left"/>
      <protection/>
    </xf>
    <xf numFmtId="0" fontId="0" fillId="0" borderId="0" xfId="0" applyFont="1" applyAlignment="1" applyProtection="1" quotePrefix="1">
      <alignment horizontal="left"/>
      <protection/>
    </xf>
    <xf numFmtId="0" fontId="0" fillId="0" borderId="0" xfId="0" applyFont="1" applyAlignment="1" applyProtection="1">
      <alignment horizontal="left"/>
      <protection/>
    </xf>
    <xf numFmtId="0" fontId="0" fillId="0" borderId="0" xfId="0" applyFont="1" applyAlignment="1" applyProtection="1" quotePrefix="1">
      <alignment horizontal="left"/>
      <protection/>
    </xf>
    <xf numFmtId="0" fontId="0" fillId="0" borderId="0" xfId="0" applyBorder="1" applyAlignment="1">
      <alignment/>
    </xf>
    <xf numFmtId="0" fontId="0" fillId="0" borderId="0" xfId="0" applyAlignment="1">
      <alignment horizontal="center"/>
    </xf>
    <xf numFmtId="0" fontId="1" fillId="0" borderId="0" xfId="0" applyFont="1" applyAlignment="1" applyProtection="1">
      <alignment horizontal="left"/>
      <protection/>
    </xf>
    <xf numFmtId="0" fontId="1" fillId="0" borderId="0" xfId="0" applyFont="1" applyAlignment="1" applyProtection="1">
      <alignment/>
      <protection/>
    </xf>
    <xf numFmtId="0" fontId="1" fillId="0" borderId="0" xfId="0" applyFont="1" applyAlignment="1" applyProtection="1" quotePrefix="1">
      <alignment horizontal="left"/>
      <protection/>
    </xf>
    <xf numFmtId="166" fontId="0" fillId="0" borderId="0" xfId="0" applyNumberFormat="1" applyBorder="1" applyAlignment="1">
      <alignment/>
    </xf>
    <xf numFmtId="166" fontId="0" fillId="0" borderId="13" xfId="0" applyNumberFormat="1" applyBorder="1" applyAlignment="1">
      <alignment/>
    </xf>
    <xf numFmtId="166" fontId="0" fillId="0" borderId="18" xfId="0" applyNumberFormat="1" applyBorder="1" applyAlignment="1">
      <alignment/>
    </xf>
    <xf numFmtId="166" fontId="0" fillId="0" borderId="15" xfId="0" applyNumberFormat="1" applyBorder="1" applyAlignment="1">
      <alignment/>
    </xf>
    <xf numFmtId="166" fontId="1" fillId="0" borderId="10" xfId="0" applyNumberFormat="1" applyFont="1" applyBorder="1" applyAlignment="1">
      <alignment/>
    </xf>
    <xf numFmtId="166" fontId="0" fillId="0" borderId="19" xfId="0" applyNumberFormat="1" applyBorder="1" applyAlignment="1">
      <alignment/>
    </xf>
    <xf numFmtId="166" fontId="0" fillId="0" borderId="11" xfId="0" applyNumberFormat="1" applyBorder="1" applyAlignment="1">
      <alignment/>
    </xf>
    <xf numFmtId="166" fontId="0" fillId="0" borderId="12" xfId="0" applyNumberFormat="1" applyBorder="1" applyAlignment="1">
      <alignment/>
    </xf>
    <xf numFmtId="166" fontId="1" fillId="0" borderId="12" xfId="0" applyNumberFormat="1" applyFont="1" applyBorder="1" applyAlignment="1">
      <alignment horizontal="center"/>
    </xf>
    <xf numFmtId="166" fontId="1" fillId="0" borderId="0" xfId="0" applyNumberFormat="1" applyFont="1" applyBorder="1" applyAlignment="1" applyProtection="1">
      <alignment horizontal="center"/>
      <protection/>
    </xf>
    <xf numFmtId="166" fontId="1" fillId="0" borderId="13" xfId="0" applyNumberFormat="1" applyFont="1" applyBorder="1" applyAlignment="1" applyProtection="1">
      <alignment horizontal="center"/>
      <protection/>
    </xf>
    <xf numFmtId="166" fontId="1" fillId="0" borderId="12" xfId="0" applyNumberFormat="1" applyFont="1" applyBorder="1" applyAlignment="1" applyProtection="1">
      <alignment horizontal="center"/>
      <protection/>
    </xf>
    <xf numFmtId="166" fontId="1" fillId="0" borderId="14" xfId="0" applyNumberFormat="1" applyFont="1" applyBorder="1" applyAlignment="1" applyProtection="1">
      <alignment horizontal="center"/>
      <protection/>
    </xf>
    <xf numFmtId="0" fontId="1" fillId="0" borderId="0" xfId="0" applyFont="1" applyAlignment="1" quotePrefix="1">
      <alignment horizontal="left"/>
    </xf>
    <xf numFmtId="0" fontId="7" fillId="0" borderId="0" xfId="0" applyFont="1" applyAlignment="1" applyProtection="1">
      <alignment horizontal="center"/>
      <protection/>
    </xf>
    <xf numFmtId="0" fontId="8" fillId="0" borderId="0" xfId="0" applyFont="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worksheet" Target="worksheets/sheet3.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Correlation(X,Y) = 0.884</a:t>
            </a:r>
          </a:p>
        </c:rich>
      </c:tx>
      <c:layout>
        <c:manualLayout>
          <c:xMode val="factor"/>
          <c:yMode val="factor"/>
          <c:x val="0"/>
          <c:y val="-0.01625"/>
        </c:manualLayout>
      </c:layout>
      <c:spPr>
        <a:noFill/>
        <a:ln>
          <a:noFill/>
        </a:ln>
      </c:spPr>
    </c:title>
    <c:plotArea>
      <c:layout>
        <c:manualLayout>
          <c:xMode val="edge"/>
          <c:yMode val="edge"/>
          <c:x val="0.024"/>
          <c:y val="0.04875"/>
          <c:w val="0.96975"/>
          <c:h val="0.9197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80"/>
              </a:solidFill>
              <a:ln>
                <a:solidFill>
                  <a:srgbClr val="000080"/>
                </a:solidFill>
              </a:ln>
            </c:spPr>
          </c:marker>
          <c:xVal>
            <c:numRef>
              <c:f>Data!$A$2:$A$101</c:f>
              <c:numCache>
                <c:ptCount val="100"/>
                <c:pt idx="0">
                  <c:v>8.089870427005074</c:v>
                </c:pt>
                <c:pt idx="1">
                  <c:v>11.492736100999279</c:v>
                </c:pt>
                <c:pt idx="2">
                  <c:v>11.130840309269656</c:v>
                </c:pt>
                <c:pt idx="3">
                  <c:v>11.474626629213706</c:v>
                </c:pt>
                <c:pt idx="4">
                  <c:v>11.292443115365808</c:v>
                </c:pt>
                <c:pt idx="5">
                  <c:v>8.422730732193845</c:v>
                </c:pt>
                <c:pt idx="6">
                  <c:v>8.239249815828229</c:v>
                </c:pt>
                <c:pt idx="7">
                  <c:v>7.9078042958933805</c:v>
                </c:pt>
                <c:pt idx="8">
                  <c:v>9.45872934280836</c:v>
                </c:pt>
                <c:pt idx="9">
                  <c:v>8.851157336264313</c:v>
                </c:pt>
                <c:pt idx="10">
                  <c:v>12.246471950907004</c:v>
                </c:pt>
                <c:pt idx="11">
                  <c:v>8.571461230277189</c:v>
                </c:pt>
                <c:pt idx="12">
                  <c:v>9.11202050419063</c:v>
                </c:pt>
                <c:pt idx="13">
                  <c:v>11.726976821782225</c:v>
                </c:pt>
                <c:pt idx="14">
                  <c:v>12.299321921865406</c:v>
                </c:pt>
                <c:pt idx="15">
                  <c:v>8.577709305558662</c:v>
                </c:pt>
                <c:pt idx="16">
                  <c:v>11.291860789896578</c:v>
                </c:pt>
                <c:pt idx="17">
                  <c:v>9.086143914125234</c:v>
                </c:pt>
                <c:pt idx="18">
                  <c:v>10.347525553665163</c:v>
                </c:pt>
                <c:pt idx="19">
                  <c:v>10.92173941902288</c:v>
                </c:pt>
                <c:pt idx="20">
                  <c:v>13.239420844403805</c:v>
                </c:pt>
                <c:pt idx="21">
                  <c:v>8.652206081032775</c:v>
                </c:pt>
                <c:pt idx="22">
                  <c:v>8.088593096598451</c:v>
                </c:pt>
                <c:pt idx="23">
                  <c:v>8.206634647877506</c:v>
                </c:pt>
                <c:pt idx="24">
                  <c:v>8.438086499857299</c:v>
                </c:pt>
                <c:pt idx="25">
                  <c:v>8.84944217583361</c:v>
                </c:pt>
                <c:pt idx="26">
                  <c:v>10.316312759215734</c:v>
                </c:pt>
                <c:pt idx="27">
                  <c:v>9.282690946190478</c:v>
                </c:pt>
                <c:pt idx="28">
                  <c:v>12.23664218559099</c:v>
                </c:pt>
                <c:pt idx="29">
                  <c:v>10.97854538382187</c:v>
                </c:pt>
                <c:pt idx="30">
                  <c:v>11.430216347333499</c:v>
                </c:pt>
                <c:pt idx="31">
                  <c:v>12.362816831019732</c:v>
                </c:pt>
                <c:pt idx="32">
                  <c:v>12.920607040814133</c:v>
                </c:pt>
                <c:pt idx="33">
                  <c:v>10.232143309079792</c:v>
                </c:pt>
                <c:pt idx="34">
                  <c:v>10.32993542478888</c:v>
                </c:pt>
                <c:pt idx="35">
                  <c:v>12.534673162027172</c:v>
                </c:pt>
                <c:pt idx="36">
                  <c:v>11.962987397219914</c:v>
                </c:pt>
                <c:pt idx="37">
                  <c:v>9.746736059171218</c:v>
                </c:pt>
                <c:pt idx="38">
                  <c:v>9.79957656037778</c:v>
                </c:pt>
                <c:pt idx="39">
                  <c:v>6.087431778461363</c:v>
                </c:pt>
                <c:pt idx="40">
                  <c:v>9.900096734789395</c:v>
                </c:pt>
                <c:pt idx="41">
                  <c:v>10.034199514044705</c:v>
                </c:pt>
                <c:pt idx="42">
                  <c:v>8.57663258499216</c:v>
                </c:pt>
                <c:pt idx="43">
                  <c:v>8.422256933013891</c:v>
                </c:pt>
                <c:pt idx="44">
                  <c:v>11.106158173689511</c:v>
                </c:pt>
                <c:pt idx="45">
                  <c:v>9.701286669531147</c:v>
                </c:pt>
                <c:pt idx="46">
                  <c:v>7.7451130228182485</c:v>
                </c:pt>
                <c:pt idx="47">
                  <c:v>8.595887105507337</c:v>
                </c:pt>
                <c:pt idx="48">
                  <c:v>9.729967140780799</c:v>
                </c:pt>
                <c:pt idx="49">
                  <c:v>7.548474136947142</c:v>
                </c:pt>
                <c:pt idx="50">
                  <c:v>11.517719190064051</c:v>
                </c:pt>
                <c:pt idx="51">
                  <c:v>11.773708380208845</c:v>
                </c:pt>
                <c:pt idx="52">
                  <c:v>6.35473268263834</c:v>
                </c:pt>
                <c:pt idx="53">
                  <c:v>11.383176270241883</c:v>
                </c:pt>
                <c:pt idx="54">
                  <c:v>10.106161369062034</c:v>
                </c:pt>
                <c:pt idx="55">
                  <c:v>10.131738345546664</c:v>
                </c:pt>
                <c:pt idx="56">
                  <c:v>10.617299609293775</c:v>
                </c:pt>
                <c:pt idx="57">
                  <c:v>7.712911782255875</c:v>
                </c:pt>
                <c:pt idx="58">
                  <c:v>7.922770793398145</c:v>
                </c:pt>
                <c:pt idx="59">
                  <c:v>12.16096052273868</c:v>
                </c:pt>
                <c:pt idx="60">
                  <c:v>8.32178173764427</c:v>
                </c:pt>
                <c:pt idx="61">
                  <c:v>12.264188012529402</c:v>
                </c:pt>
                <c:pt idx="62">
                  <c:v>9.834652582763118</c:v>
                </c:pt>
                <c:pt idx="63">
                  <c:v>13.949056125133872</c:v>
                </c:pt>
                <c:pt idx="64">
                  <c:v>12.560002920806065</c:v>
                </c:pt>
                <c:pt idx="65">
                  <c:v>9.006833027597363</c:v>
                </c:pt>
                <c:pt idx="66">
                  <c:v>11.625233093374085</c:v>
                </c:pt>
                <c:pt idx="67">
                  <c:v>10.151070205964054</c:v>
                </c:pt>
                <c:pt idx="68">
                  <c:v>9.834622625032372</c:v>
                </c:pt>
                <c:pt idx="69">
                  <c:v>11.563485540094751</c:v>
                </c:pt>
                <c:pt idx="70">
                  <c:v>10.409070977860335</c:v>
                </c:pt>
                <c:pt idx="71">
                  <c:v>9.18620951308595</c:v>
                </c:pt>
                <c:pt idx="72">
                  <c:v>5.8096181287495625</c:v>
                </c:pt>
                <c:pt idx="73">
                  <c:v>10.677985279082197</c:v>
                </c:pt>
                <c:pt idx="74">
                  <c:v>11.885061287261767</c:v>
                </c:pt>
                <c:pt idx="75">
                  <c:v>9.766595971015668</c:v>
                </c:pt>
                <c:pt idx="76">
                  <c:v>14.4653005434352</c:v>
                </c:pt>
                <c:pt idx="77">
                  <c:v>9.620702195647041</c:v>
                </c:pt>
                <c:pt idx="78">
                  <c:v>10.689982817085191</c:v>
                </c:pt>
                <c:pt idx="79">
                  <c:v>10.950598370104354</c:v>
                </c:pt>
                <c:pt idx="80">
                  <c:v>11.288184170338049</c:v>
                </c:pt>
                <c:pt idx="81">
                  <c:v>12.41174319986405</c:v>
                </c:pt>
                <c:pt idx="82">
                  <c:v>9.493814618370578</c:v>
                </c:pt>
                <c:pt idx="83">
                  <c:v>11.023074594953325</c:v>
                </c:pt>
                <c:pt idx="84">
                  <c:v>8.255548040001102</c:v>
                </c:pt>
                <c:pt idx="85">
                  <c:v>9.07534360799773</c:v>
                </c:pt>
                <c:pt idx="86">
                  <c:v>8.871947401863803</c:v>
                </c:pt>
                <c:pt idx="87">
                  <c:v>8.840725925646565</c:v>
                </c:pt>
                <c:pt idx="88">
                  <c:v>8.162445634450776</c:v>
                </c:pt>
                <c:pt idx="89">
                  <c:v>12.564264522858753</c:v>
                </c:pt>
                <c:pt idx="90">
                  <c:v>12.649690544310525</c:v>
                </c:pt>
                <c:pt idx="91">
                  <c:v>7.827473417223952</c:v>
                </c:pt>
                <c:pt idx="92">
                  <c:v>11.542666156763012</c:v>
                </c:pt>
                <c:pt idx="93">
                  <c:v>11.800460385076406</c:v>
                </c:pt>
                <c:pt idx="94">
                  <c:v>10.371692789361823</c:v>
                </c:pt>
                <c:pt idx="95">
                  <c:v>11.244502201780008</c:v>
                </c:pt>
                <c:pt idx="96">
                  <c:v>9.92568261601815</c:v>
                </c:pt>
                <c:pt idx="97">
                  <c:v>4.104775193052799</c:v>
                </c:pt>
                <c:pt idx="98">
                  <c:v>12.396104245908951</c:v>
                </c:pt>
                <c:pt idx="99">
                  <c:v>8.383543279475468</c:v>
                </c:pt>
              </c:numCache>
            </c:numRef>
          </c:xVal>
          <c:yVal>
            <c:numRef>
              <c:f>Data!$C$2:$C$101</c:f>
              <c:numCache>
                <c:ptCount val="100"/>
                <c:pt idx="0">
                  <c:v>18.2145236458366</c:v>
                </c:pt>
                <c:pt idx="1">
                  <c:v>21.746483524299112</c:v>
                </c:pt>
                <c:pt idx="2">
                  <c:v>21.837866171892955</c:v>
                </c:pt>
                <c:pt idx="3">
                  <c:v>23.078136593071118</c:v>
                </c:pt>
                <c:pt idx="4">
                  <c:v>20.187310043353694</c:v>
                </c:pt>
                <c:pt idx="5">
                  <c:v>18.22556215175789</c:v>
                </c:pt>
                <c:pt idx="6">
                  <c:v>16.97551020103909</c:v>
                </c:pt>
                <c:pt idx="7">
                  <c:v>18.23143405756295</c:v>
                </c:pt>
                <c:pt idx="8">
                  <c:v>18.80101541366954</c:v>
                </c:pt>
                <c:pt idx="9">
                  <c:v>17.88801927818331</c:v>
                </c:pt>
                <c:pt idx="10">
                  <c:v>23.60939288224976</c:v>
                </c:pt>
                <c:pt idx="11">
                  <c:v>16.622160166077165</c:v>
                </c:pt>
                <c:pt idx="12">
                  <c:v>19.591236590303453</c:v>
                </c:pt>
                <c:pt idx="13">
                  <c:v>24.40926747562152</c:v>
                </c:pt>
                <c:pt idx="14">
                  <c:v>21.76553456733364</c:v>
                </c:pt>
                <c:pt idx="15">
                  <c:v>17.46800724172298</c:v>
                </c:pt>
                <c:pt idx="16">
                  <c:v>21.207453651755046</c:v>
                </c:pt>
                <c:pt idx="17">
                  <c:v>17.261949037682978</c:v>
                </c:pt>
                <c:pt idx="18">
                  <c:v>21.007598702459603</c:v>
                </c:pt>
                <c:pt idx="19">
                  <c:v>21.165533963584018</c:v>
                </c:pt>
                <c:pt idx="20">
                  <c:v>25.48251239612782</c:v>
                </c:pt>
                <c:pt idx="21">
                  <c:v>18.71718897034593</c:v>
                </c:pt>
                <c:pt idx="22">
                  <c:v>16.830346865921193</c:v>
                </c:pt>
                <c:pt idx="23">
                  <c:v>17.934391693910314</c:v>
                </c:pt>
                <c:pt idx="24">
                  <c:v>18.328845746978402</c:v>
                </c:pt>
                <c:pt idx="25">
                  <c:v>16.982115618579748</c:v>
                </c:pt>
                <c:pt idx="26">
                  <c:v>18.101209634385537</c:v>
                </c:pt>
                <c:pt idx="27">
                  <c:v>19.469476968246354</c:v>
                </c:pt>
                <c:pt idx="28">
                  <c:v>23.51477898692049</c:v>
                </c:pt>
                <c:pt idx="29">
                  <c:v>20.619358019956152</c:v>
                </c:pt>
                <c:pt idx="30">
                  <c:v>22.406218526179494</c:v>
                </c:pt>
                <c:pt idx="31">
                  <c:v>23.180897427804055</c:v>
                </c:pt>
                <c:pt idx="32">
                  <c:v>26.713859469768796</c:v>
                </c:pt>
                <c:pt idx="33">
                  <c:v>20.49518271914952</c:v>
                </c:pt>
                <c:pt idx="34">
                  <c:v>18.495281227362927</c:v>
                </c:pt>
                <c:pt idx="35">
                  <c:v>22.644525057691475</c:v>
                </c:pt>
                <c:pt idx="36">
                  <c:v>19.707151057038345</c:v>
                </c:pt>
                <c:pt idx="37">
                  <c:v>21.101766136277234</c:v>
                </c:pt>
                <c:pt idx="38">
                  <c:v>19.232446308795645</c:v>
                </c:pt>
                <c:pt idx="39">
                  <c:v>15.487740188055499</c:v>
                </c:pt>
                <c:pt idx="40">
                  <c:v>20.350700183537768</c:v>
                </c:pt>
                <c:pt idx="41">
                  <c:v>18.342124831331063</c:v>
                </c:pt>
                <c:pt idx="42">
                  <c:v>14.108133536122498</c:v>
                </c:pt>
                <c:pt idx="43">
                  <c:v>18.513181971040133</c:v>
                </c:pt>
                <c:pt idx="44">
                  <c:v>20.48947031444951</c:v>
                </c:pt>
                <c:pt idx="45">
                  <c:v>19.967928162227537</c:v>
                </c:pt>
                <c:pt idx="46">
                  <c:v>17.20311226587815</c:v>
                </c:pt>
                <c:pt idx="47">
                  <c:v>20.07910082052156</c:v>
                </c:pt>
                <c:pt idx="48">
                  <c:v>19.4897793661035</c:v>
                </c:pt>
                <c:pt idx="49">
                  <c:v>18.582680412162293</c:v>
                </c:pt>
                <c:pt idx="50">
                  <c:v>21.386460015715684</c:v>
                </c:pt>
                <c:pt idx="51">
                  <c:v>20.805323347961654</c:v>
                </c:pt>
                <c:pt idx="52">
                  <c:v>13.397346487020435</c:v>
                </c:pt>
                <c:pt idx="53">
                  <c:v>22.209272134746023</c:v>
                </c:pt>
                <c:pt idx="54">
                  <c:v>19.31849993210654</c:v>
                </c:pt>
                <c:pt idx="55">
                  <c:v>20.343650244286017</c:v>
                </c:pt>
                <c:pt idx="56">
                  <c:v>21.411195946939458</c:v>
                </c:pt>
                <c:pt idx="57">
                  <c:v>18.074870665074542</c:v>
                </c:pt>
                <c:pt idx="58">
                  <c:v>17.038769204809004</c:v>
                </c:pt>
                <c:pt idx="59">
                  <c:v>21.924873251060777</c:v>
                </c:pt>
                <c:pt idx="60">
                  <c:v>17.125054728265</c:v>
                </c:pt>
                <c:pt idx="61">
                  <c:v>24.68507907244745</c:v>
                </c:pt>
                <c:pt idx="62">
                  <c:v>20.96094844191158</c:v>
                </c:pt>
                <c:pt idx="63">
                  <c:v>27.423055674652375</c:v>
                </c:pt>
                <c:pt idx="64">
                  <c:v>25.152299073558467</c:v>
                </c:pt>
                <c:pt idx="65">
                  <c:v>17.642631437715483</c:v>
                </c:pt>
                <c:pt idx="66">
                  <c:v>20.32342994243892</c:v>
                </c:pt>
                <c:pt idx="67">
                  <c:v>20.339376910045896</c:v>
                </c:pt>
                <c:pt idx="68">
                  <c:v>20.03706560566028</c:v>
                </c:pt>
                <c:pt idx="69">
                  <c:v>23.369880535827477</c:v>
                </c:pt>
                <c:pt idx="70">
                  <c:v>20.98235085695262</c:v>
                </c:pt>
                <c:pt idx="71">
                  <c:v>19.120935317150654</c:v>
                </c:pt>
                <c:pt idx="72">
                  <c:v>16.53620313145901</c:v>
                </c:pt>
                <c:pt idx="73">
                  <c:v>21.949939335247457</c:v>
                </c:pt>
                <c:pt idx="74">
                  <c:v>24.96301876567864</c:v>
                </c:pt>
                <c:pt idx="75">
                  <c:v>19.225471719903766</c:v>
                </c:pt>
                <c:pt idx="76">
                  <c:v>26.828367841683143</c:v>
                </c:pt>
                <c:pt idx="77">
                  <c:v>20.497295445764856</c:v>
                </c:pt>
                <c:pt idx="78">
                  <c:v>21.497787270403965</c:v>
                </c:pt>
                <c:pt idx="79">
                  <c:v>20.389759181597007</c:v>
                </c:pt>
                <c:pt idx="80">
                  <c:v>20.503727665160696</c:v>
                </c:pt>
                <c:pt idx="81">
                  <c:v>24.0279968038585</c:v>
                </c:pt>
                <c:pt idx="82">
                  <c:v>21.147988452452815</c:v>
                </c:pt>
                <c:pt idx="83">
                  <c:v>22.48768341003418</c:v>
                </c:pt>
                <c:pt idx="84">
                  <c:v>17.641225567194248</c:v>
                </c:pt>
                <c:pt idx="85">
                  <c:v>18.393878026986968</c:v>
                </c:pt>
                <c:pt idx="86">
                  <c:v>19.02157150397403</c:v>
                </c:pt>
                <c:pt idx="87">
                  <c:v>20.082346574680138</c:v>
                </c:pt>
                <c:pt idx="88">
                  <c:v>14.051459830627648</c:v>
                </c:pt>
                <c:pt idx="89">
                  <c:v>22.40922481216252</c:v>
                </c:pt>
                <c:pt idx="90">
                  <c:v>24.766266503670533</c:v>
                </c:pt>
                <c:pt idx="91">
                  <c:v>17.095542700163897</c:v>
                </c:pt>
                <c:pt idx="92">
                  <c:v>21.307757291930915</c:v>
                </c:pt>
                <c:pt idx="93">
                  <c:v>21.976958502494476</c:v>
                </c:pt>
                <c:pt idx="94">
                  <c:v>17.11715165413217</c:v>
                </c:pt>
                <c:pt idx="95">
                  <c:v>23.396925011358437</c:v>
                </c:pt>
                <c:pt idx="96">
                  <c:v>20.443281937065333</c:v>
                </c:pt>
                <c:pt idx="97">
                  <c:v>12.639863197070298</c:v>
                </c:pt>
                <c:pt idx="98">
                  <c:v>19.89051519680425</c:v>
                </c:pt>
                <c:pt idx="99">
                  <c:v>18.26758853991598</c:v>
                </c:pt>
              </c:numCache>
            </c:numRef>
          </c:yVal>
          <c:smooth val="0"/>
        </c:ser>
        <c:ser>
          <c:idx val="1"/>
          <c:order val="1"/>
          <c:spPr>
            <a:ln w="3175">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Data!$H$23:$H$24</c:f>
              <c:numCache>
                <c:ptCount val="2"/>
                <c:pt idx="0">
                  <c:v>4</c:v>
                </c:pt>
                <c:pt idx="1">
                  <c:v>15</c:v>
                </c:pt>
              </c:numCache>
            </c:numRef>
          </c:xVal>
          <c:yVal>
            <c:numRef>
              <c:f>Data!$I$23:$I$24</c:f>
              <c:numCache>
                <c:ptCount val="2"/>
                <c:pt idx="0">
                  <c:v>11.816748408518864</c:v>
                </c:pt>
                <c:pt idx="1">
                  <c:v>26.8147102098149</c:v>
                </c:pt>
              </c:numCache>
            </c:numRef>
          </c:yVal>
          <c:smooth val="0"/>
        </c:ser>
        <c:axId val="16179049"/>
        <c:axId val="45005226"/>
      </c:scatterChart>
      <c:valAx>
        <c:axId val="16179049"/>
        <c:scaling>
          <c:orientation val="minMax"/>
          <c:max val="19"/>
          <c:min val="1"/>
        </c:scaling>
        <c:axPos val="b"/>
        <c:title>
          <c:tx>
            <c:rich>
              <a:bodyPr vert="horz" rot="0" anchor="ctr"/>
              <a:lstStyle/>
              <a:p>
                <a:pPr algn="ctr">
                  <a:defRPr/>
                </a:pPr>
                <a:r>
                  <a:rPr lang="en-US" cap="none" sz="1000" b="1" i="0" u="none" baseline="0">
                    <a:solidFill>
                      <a:srgbClr val="000000"/>
                    </a:solidFill>
                    <a:latin typeface="Arial"/>
                    <a:ea typeface="Arial"/>
                    <a:cs typeface="Arial"/>
                  </a:rPr>
                  <a:t>X</a:t>
                </a:r>
              </a:p>
            </c:rich>
          </c:tx>
          <c:layout>
            <c:manualLayout>
              <c:xMode val="factor"/>
              <c:yMode val="factor"/>
              <c:x val="0.00175"/>
              <c:y val="0.001"/>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45005226"/>
        <c:crosses val="autoZero"/>
        <c:crossBetween val="midCat"/>
        <c:dispUnits/>
      </c:valAx>
      <c:valAx>
        <c:axId val="45005226"/>
        <c:scaling>
          <c:orientation val="minMax"/>
          <c:max val="28"/>
          <c:min val="11"/>
        </c:scaling>
        <c:axPos val="l"/>
        <c:title>
          <c:tx>
            <c:rich>
              <a:bodyPr vert="horz" rot="-5400000" anchor="ctr"/>
              <a:lstStyle/>
              <a:p>
                <a:pPr algn="ctr">
                  <a:defRPr/>
                </a:pPr>
                <a:r>
                  <a:rPr lang="en-US" cap="none" sz="1000" b="1" i="0" u="none" baseline="0">
                    <a:solidFill>
                      <a:srgbClr val="000000"/>
                    </a:solidFill>
                    <a:latin typeface="Arial"/>
                    <a:ea typeface="Arial"/>
                    <a:cs typeface="Arial"/>
                  </a:rPr>
                  <a:t>Y</a:t>
                </a:r>
              </a:p>
            </c:rich>
          </c:tx>
          <c:layout>
            <c:manualLayout>
              <c:xMode val="factor"/>
              <c:yMode val="factor"/>
              <c:x val="-0.0005"/>
              <c:y val="-0.001"/>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16179049"/>
        <c:crosses val="autoZero"/>
        <c:crossBetween val="midCat"/>
        <c:dispUnits/>
      </c:valAx>
      <c:spPr>
        <a:solidFill>
          <a:srgbClr val="FFFFFF"/>
        </a:solidFill>
        <a:ln w="3175">
          <a:noFill/>
        </a:ln>
      </c:spPr>
    </c:plotArea>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Pr codeName="Chart2"/>
  <sheetViews>
    <sheetView workbookViewId="0" zoomScale="125"/>
  </sheetViews>
  <pageMargins left="0.75" right="0.75" top="1" bottom="1" header="0.5" footer="0.5"/>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oleObject" Target="../embeddings/oleObject_2_0.bin" /><Relationship Id="rId3" Type="http://schemas.openxmlformats.org/officeDocument/2006/relationships/vmlDrawing" Target="../drawings/vmlDrawing2.v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
  <sheetViews>
    <sheetView showRowColHeaders="0" showZeros="0" showOutlineSymbols="0" zoomScalePageLayoutView="0" workbookViewId="0" topLeftCell="A1">
      <selection activeCell="A1" sqref="A1"/>
    </sheetView>
  </sheetViews>
  <sheetFormatPr defaultColWidth="0.9921875" defaultRowHeight="5.25" customHeight="1"/>
  <sheetData/>
  <sheetProtection sheet="1"/>
  <printOptions/>
  <pageMargins left="0.75" right="0.75" top="1" bottom="1" header="0.5" footer="0.5"/>
  <pageSetup orientation="portrait" paperSize="9"/>
  <headerFooter alignWithMargins="0">
    <oddHeader>&amp;C&amp;A</oddHeader>
    <oddFooter>&amp;CPage &amp;P</oddFooter>
  </headerFooter>
  <legacyDrawing r:id="rId1"/>
</worksheet>
</file>

<file path=xl/worksheets/sheet2.xml><?xml version="1.0" encoding="utf-8"?>
<worksheet xmlns="http://schemas.openxmlformats.org/spreadsheetml/2006/main" xmlns:r="http://schemas.openxmlformats.org/officeDocument/2006/relationships">
  <sheetPr codeName="Sheet1"/>
  <dimension ref="B1:H81"/>
  <sheetViews>
    <sheetView showGridLines="0" tabSelected="1" zoomScalePageLayoutView="0" workbookViewId="0" topLeftCell="A1">
      <selection activeCell="B1" sqref="B1:H1"/>
    </sheetView>
  </sheetViews>
  <sheetFormatPr defaultColWidth="9.140625" defaultRowHeight="12.75"/>
  <cols>
    <col min="1" max="1" width="1.7109375" style="0" customWidth="1"/>
  </cols>
  <sheetData>
    <row r="1" spans="2:8" ht="15.75">
      <c r="B1" s="40" t="s">
        <v>0</v>
      </c>
      <c r="C1" s="41"/>
      <c r="D1" s="41"/>
      <c r="E1" s="41"/>
      <c r="F1" s="41"/>
      <c r="G1" s="41"/>
      <c r="H1" s="41"/>
    </row>
    <row r="2" ht="12.75">
      <c r="B2" s="19"/>
    </row>
    <row r="3" ht="12.75">
      <c r="B3" s="25" t="s">
        <v>1</v>
      </c>
    </row>
    <row r="4" ht="12.75">
      <c r="B4" s="18" t="s">
        <v>2</v>
      </c>
    </row>
    <row r="5" ht="12.75">
      <c r="B5" s="17" t="s">
        <v>3</v>
      </c>
    </row>
    <row r="6" ht="12.75">
      <c r="B6" s="17" t="s">
        <v>4</v>
      </c>
    </row>
    <row r="7" ht="12.75">
      <c r="B7" s="16"/>
    </row>
    <row r="8" ht="12.75">
      <c r="B8" s="25" t="s">
        <v>5</v>
      </c>
    </row>
    <row r="9" ht="12.75">
      <c r="B9" s="19" t="s">
        <v>6</v>
      </c>
    </row>
    <row r="10" ht="12.75">
      <c r="B10" s="18" t="s">
        <v>7</v>
      </c>
    </row>
    <row r="11" ht="12.75">
      <c r="B11" s="18" t="s">
        <v>8</v>
      </c>
    </row>
    <row r="12" ht="12.75">
      <c r="B12" s="18" t="s">
        <v>9</v>
      </c>
    </row>
    <row r="13" ht="12.75">
      <c r="B13" s="16"/>
    </row>
    <row r="14" ht="12.75">
      <c r="B14" t="s">
        <v>10</v>
      </c>
    </row>
    <row r="15" ht="12.75">
      <c r="B15" s="17" t="s">
        <v>11</v>
      </c>
    </row>
    <row r="16" ht="12.75">
      <c r="B16" s="17" t="s">
        <v>12</v>
      </c>
    </row>
    <row r="17" ht="12.75">
      <c r="B17" s="17"/>
    </row>
    <row r="18" ht="12.75">
      <c r="B18" s="39" t="s">
        <v>13</v>
      </c>
    </row>
    <row r="19" ht="12.75" customHeight="1" thickBot="1"/>
    <row r="20" spans="3:8" ht="12.75" customHeight="1">
      <c r="C20" s="30" t="s">
        <v>14</v>
      </c>
      <c r="D20" s="31"/>
      <c r="E20" s="31"/>
      <c r="F20" s="31"/>
      <c r="G20" s="32"/>
      <c r="H20" s="21"/>
    </row>
    <row r="21" spans="3:8" ht="15" customHeight="1">
      <c r="C21" s="33"/>
      <c r="D21" s="26"/>
      <c r="E21" s="26"/>
      <c r="F21" s="26"/>
      <c r="G21" s="27"/>
      <c r="H21" s="21"/>
    </row>
    <row r="22" spans="3:8" ht="12.75" customHeight="1">
      <c r="C22" s="34"/>
      <c r="D22" s="35" t="s">
        <v>15</v>
      </c>
      <c r="E22" s="35" t="s">
        <v>16</v>
      </c>
      <c r="F22" s="35" t="s">
        <v>17</v>
      </c>
      <c r="G22" s="36" t="s">
        <v>18</v>
      </c>
      <c r="H22" s="21"/>
    </row>
    <row r="23" spans="3:8" ht="12.75" customHeight="1">
      <c r="C23" s="37" t="s">
        <v>15</v>
      </c>
      <c r="D23" s="26">
        <v>1</v>
      </c>
      <c r="E23" s="26">
        <v>0.770584945459275</v>
      </c>
      <c r="F23" s="26">
        <v>0.0234599709118219</v>
      </c>
      <c r="G23" s="27">
        <v>-0.240363399601938</v>
      </c>
      <c r="H23" s="21"/>
    </row>
    <row r="24" spans="3:8" ht="12.75" customHeight="1">
      <c r="C24" s="37" t="s">
        <v>16</v>
      </c>
      <c r="D24" s="26">
        <v>0.770584945459275</v>
      </c>
      <c r="E24" s="26">
        <v>1</v>
      </c>
      <c r="F24" s="26">
        <v>-0.496152770705287</v>
      </c>
      <c r="G24" s="27">
        <v>-0.478083751475153</v>
      </c>
      <c r="H24" s="21"/>
    </row>
    <row r="25" spans="3:8" ht="12.75" customHeight="1">
      <c r="C25" s="37" t="s">
        <v>17</v>
      </c>
      <c r="D25" s="26">
        <v>0.0234599709118219</v>
      </c>
      <c r="E25" s="26">
        <v>-0.496152770705287</v>
      </c>
      <c r="F25" s="26">
        <v>1</v>
      </c>
      <c r="G25" s="27">
        <v>0.163663417676994</v>
      </c>
      <c r="H25" s="21"/>
    </row>
    <row r="26" spans="3:8" ht="12.75" customHeight="1" thickBot="1">
      <c r="C26" s="38" t="s">
        <v>18</v>
      </c>
      <c r="D26" s="28">
        <v>-0.240363399601938</v>
      </c>
      <c r="E26" s="28">
        <v>-0.478083751475153</v>
      </c>
      <c r="F26" s="28">
        <v>0.163663417676994</v>
      </c>
      <c r="G26" s="29">
        <v>1</v>
      </c>
      <c r="H26" s="21"/>
    </row>
    <row r="27" spans="2:8" ht="12.75" customHeight="1">
      <c r="B27" s="21"/>
      <c r="H27" s="21"/>
    </row>
    <row r="28" spans="2:8" ht="12.75" customHeight="1">
      <c r="B28" s="21" t="s">
        <v>19</v>
      </c>
      <c r="C28" s="21"/>
      <c r="D28" s="21"/>
      <c r="E28" s="21"/>
      <c r="F28" s="21"/>
      <c r="G28" s="21"/>
      <c r="H28" s="21"/>
    </row>
    <row r="29" ht="12.75" customHeight="1">
      <c r="B29" t="s">
        <v>20</v>
      </c>
    </row>
    <row r="30" ht="12.75" customHeight="1">
      <c r="B30" s="2" t="s">
        <v>21</v>
      </c>
    </row>
    <row r="31" ht="12.75" customHeight="1">
      <c r="B31" s="2" t="s">
        <v>22</v>
      </c>
    </row>
    <row r="32" ht="12.75" customHeight="1">
      <c r="B32" s="2" t="s">
        <v>23</v>
      </c>
    </row>
    <row r="33" ht="12.75" customHeight="1">
      <c r="B33" s="2" t="s">
        <v>24</v>
      </c>
    </row>
    <row r="34" ht="12.75" customHeight="1">
      <c r="B34" s="2" t="s">
        <v>25</v>
      </c>
    </row>
    <row r="35" ht="12.75" customHeight="1">
      <c r="B35" s="2" t="s">
        <v>26</v>
      </c>
    </row>
    <row r="36" ht="12.75" customHeight="1">
      <c r="B36" s="2" t="s">
        <v>27</v>
      </c>
    </row>
    <row r="37" ht="12.75" customHeight="1">
      <c r="B37" s="39" t="s">
        <v>28</v>
      </c>
    </row>
    <row r="38" ht="12.75" customHeight="1">
      <c r="B38" s="2" t="s">
        <v>29</v>
      </c>
    </row>
    <row r="39" ht="12.75" customHeight="1">
      <c r="B39" s="2" t="s">
        <v>30</v>
      </c>
    </row>
    <row r="40" ht="12.75" customHeight="1">
      <c r="B40" s="2" t="s">
        <v>31</v>
      </c>
    </row>
    <row r="41" ht="12.75" customHeight="1">
      <c r="B41" s="2" t="s">
        <v>32</v>
      </c>
    </row>
    <row r="42" ht="12.75" customHeight="1">
      <c r="B42" s="2" t="s">
        <v>33</v>
      </c>
    </row>
    <row r="43" ht="12.75" customHeight="1">
      <c r="B43" t="s">
        <v>34</v>
      </c>
    </row>
    <row r="44" ht="12.75" customHeight="1"/>
    <row r="45" ht="12.75">
      <c r="B45" s="23" t="s">
        <v>35</v>
      </c>
    </row>
    <row r="46" ht="12.75">
      <c r="C46" s="17" t="s">
        <v>36</v>
      </c>
    </row>
    <row r="47" ht="12.75">
      <c r="C47" s="18" t="s">
        <v>37</v>
      </c>
    </row>
    <row r="49" ht="12.75">
      <c r="B49" s="24" t="s">
        <v>38</v>
      </c>
    </row>
    <row r="50" ht="12.75">
      <c r="B50" s="18" t="s">
        <v>39</v>
      </c>
    </row>
    <row r="51" ht="12.75">
      <c r="B51" s="18" t="s">
        <v>40</v>
      </c>
    </row>
    <row r="52" ht="12.75">
      <c r="B52" s="18" t="s">
        <v>41</v>
      </c>
    </row>
    <row r="53" ht="12.75">
      <c r="B53" s="2" t="s">
        <v>42</v>
      </c>
    </row>
    <row r="54" ht="12.75">
      <c r="B54" t="s">
        <v>43</v>
      </c>
    </row>
    <row r="55" ht="12.75">
      <c r="B55" s="18" t="s">
        <v>44</v>
      </c>
    </row>
    <row r="56" ht="12.75">
      <c r="B56" t="s">
        <v>45</v>
      </c>
    </row>
    <row r="58" ht="12.75">
      <c r="B58" s="25" t="s">
        <v>46</v>
      </c>
    </row>
    <row r="59" ht="12.75">
      <c r="B59" t="s">
        <v>47</v>
      </c>
    </row>
    <row r="60" ht="12.75">
      <c r="B60" s="18" t="s">
        <v>48</v>
      </c>
    </row>
    <row r="61" ht="12.75">
      <c r="B61" s="17" t="s">
        <v>49</v>
      </c>
    </row>
    <row r="62" ht="12.75">
      <c r="B62" s="17" t="s">
        <v>50</v>
      </c>
    </row>
    <row r="63" ht="12.75">
      <c r="B63" s="17"/>
    </row>
    <row r="64" ht="12.75">
      <c r="B64" s="25" t="s">
        <v>51</v>
      </c>
    </row>
    <row r="65" ht="12.75">
      <c r="B65" s="20" t="s">
        <v>52</v>
      </c>
    </row>
    <row r="67" ht="12.75">
      <c r="B67" s="18" t="s">
        <v>53</v>
      </c>
    </row>
    <row r="68" ht="12.75">
      <c r="B68" s="20"/>
    </row>
    <row r="69" ht="12.75">
      <c r="B69" s="2" t="s">
        <v>54</v>
      </c>
    </row>
    <row r="70" ht="12.75">
      <c r="B70" s="2" t="s">
        <v>55</v>
      </c>
    </row>
    <row r="71" ht="12.75">
      <c r="B71" s="20" t="s">
        <v>56</v>
      </c>
    </row>
    <row r="72" ht="12.75">
      <c r="B72" s="2" t="s">
        <v>57</v>
      </c>
    </row>
    <row r="73" ht="12.75">
      <c r="B73" t="s">
        <v>58</v>
      </c>
    </row>
    <row r="78" ht="12.75">
      <c r="B78" s="25" t="s">
        <v>59</v>
      </c>
    </row>
    <row r="79" ht="12.75">
      <c r="B79" s="18" t="s">
        <v>60</v>
      </c>
    </row>
    <row r="80" ht="12.75">
      <c r="B80" s="17" t="s">
        <v>61</v>
      </c>
    </row>
    <row r="81" ht="12.75">
      <c r="B81" s="18" t="s">
        <v>62</v>
      </c>
    </row>
  </sheetData>
  <sheetProtection/>
  <mergeCells count="1">
    <mergeCell ref="B1:H1"/>
  </mergeCells>
  <printOptions/>
  <pageMargins left="0.75" right="0.75" top="1" bottom="1" header="0.5" footer="0.5"/>
  <pageSetup horizontalDpi="300" verticalDpi="300" orientation="portrait" r:id="rId4"/>
  <headerFooter alignWithMargins="0">
    <oddHeader>&amp;C&amp;A</oddHeader>
    <oddFooter>&amp;CPage &amp;P</oddFooter>
  </headerFooter>
  <legacyDrawing r:id="rId3"/>
  <oleObjects>
    <oleObject progId="Equation.2" shapeId="1255188" r:id="rId2"/>
  </oleObjects>
</worksheet>
</file>

<file path=xl/worksheets/sheet3.xml><?xml version="1.0" encoding="utf-8"?>
<worksheet xmlns="http://schemas.openxmlformats.org/spreadsheetml/2006/main" xmlns:r="http://schemas.openxmlformats.org/officeDocument/2006/relationships">
  <sheetPr codeName="Sheet3"/>
  <dimension ref="A1:J101"/>
  <sheetViews>
    <sheetView zoomScalePageLayoutView="0" workbookViewId="0" topLeftCell="A1">
      <selection activeCell="A1" sqref="A1"/>
    </sheetView>
  </sheetViews>
  <sheetFormatPr defaultColWidth="9.140625" defaultRowHeight="12.75"/>
  <sheetData>
    <row r="1" spans="1:3" ht="12.75">
      <c r="A1" s="22" t="s">
        <v>63</v>
      </c>
      <c r="B1" s="22" t="s">
        <v>64</v>
      </c>
      <c r="C1" s="22" t="s">
        <v>65</v>
      </c>
    </row>
    <row r="2" spans="1:8" ht="12.75">
      <c r="A2">
        <f ca="1">NORMINV(RAND(),$E$3,$E$4)</f>
        <v>8.831889815860443</v>
      </c>
      <c r="B2">
        <f ca="1">NORMINV(RAND(),$E$9,$E$10)</f>
        <v>5.899485349102305</v>
      </c>
      <c r="C2" s="5">
        <f aca="true" t="shared" si="0" ref="C2:C17">$E$8*A2+B2</f>
        <v>17.822536600513903</v>
      </c>
      <c r="E2" s="1">
        <v>0.9</v>
      </c>
      <c r="F2" t="s">
        <v>66</v>
      </c>
      <c r="H2" s="15">
        <f>CORREL(X,Y)</f>
        <v>0.9018913933130781</v>
      </c>
    </row>
    <row r="3" spans="1:8" ht="12.75">
      <c r="A3">
        <f aca="true" ca="1" t="shared" si="1" ref="A3:A18">NORMINV(RAND(),$E$3,$E$4)</f>
        <v>9.624182372102137</v>
      </c>
      <c r="B3">
        <f aca="true" ca="1" t="shared" si="2" ref="B3:B18">NORMINV(RAND(),$E$9,$E$10)</f>
        <v>3.738227795999572</v>
      </c>
      <c r="C3" s="5">
        <f t="shared" si="0"/>
        <v>16.730873998337458</v>
      </c>
      <c r="E3" s="1">
        <v>10</v>
      </c>
      <c r="F3" t="s">
        <v>67</v>
      </c>
      <c r="H3">
        <f>AVERAGE(X)</f>
        <v>10.172762010956637</v>
      </c>
    </row>
    <row r="4" spans="1:8" ht="12.75">
      <c r="A4">
        <f ca="1" t="shared" si="1"/>
        <v>12.714261515458043</v>
      </c>
      <c r="B4">
        <f ca="1" t="shared" si="2"/>
        <v>7.411513821710286</v>
      </c>
      <c r="C4" s="5">
        <f t="shared" si="0"/>
        <v>24.575766867578647</v>
      </c>
      <c r="E4" s="1">
        <v>2</v>
      </c>
      <c r="F4" t="s">
        <v>68</v>
      </c>
      <c r="H4">
        <f>STDEV(X)</f>
        <v>2.0006994160885814</v>
      </c>
    </row>
    <row r="5" spans="1:8" ht="12.75">
      <c r="A5">
        <f ca="1" t="shared" si="1"/>
        <v>8.396954846489926</v>
      </c>
      <c r="B5">
        <f ca="1" t="shared" si="2"/>
        <v>5.822042131642394</v>
      </c>
      <c r="C5" s="5">
        <f t="shared" si="0"/>
        <v>17.157931174403796</v>
      </c>
      <c r="E5" s="1">
        <v>20</v>
      </c>
      <c r="F5" t="s">
        <v>69</v>
      </c>
      <c r="H5">
        <f>AVERAGE(Y)</f>
        <v>19.947819979298416</v>
      </c>
    </row>
    <row r="6" spans="1:8" ht="12.75">
      <c r="A6">
        <f ca="1" t="shared" si="1"/>
        <v>12.761968942055173</v>
      </c>
      <c r="B6">
        <f ca="1" t="shared" si="2"/>
        <v>6.924563822923751</v>
      </c>
      <c r="C6" s="5">
        <f t="shared" si="0"/>
        <v>24.153221894698238</v>
      </c>
      <c r="E6" s="1">
        <v>3</v>
      </c>
      <c r="F6" t="s">
        <v>70</v>
      </c>
      <c r="H6">
        <f>STDEV(Y)</f>
        <v>3.1928747633825907</v>
      </c>
    </row>
    <row r="7" spans="1:3" ht="12.75">
      <c r="A7">
        <f ca="1" t="shared" si="1"/>
        <v>12.28471827928333</v>
      </c>
      <c r="B7">
        <f ca="1" t="shared" si="2"/>
        <v>6.788402431502012</v>
      </c>
      <c r="C7" s="5">
        <f t="shared" si="0"/>
        <v>23.372772108534512</v>
      </c>
    </row>
    <row r="8" spans="1:6" ht="12.75">
      <c r="A8">
        <f ca="1" t="shared" si="1"/>
        <v>11.610221161877716</v>
      </c>
      <c r="B8">
        <f ca="1" t="shared" si="2"/>
        <v>5.64170646777245</v>
      </c>
      <c r="C8" s="5">
        <f t="shared" si="0"/>
        <v>21.315505036307368</v>
      </c>
      <c r="E8">
        <f>E2*E6/E4</f>
        <v>1.35</v>
      </c>
      <c r="F8" t="s">
        <v>71</v>
      </c>
    </row>
    <row r="9" spans="1:6" ht="12.75">
      <c r="A9">
        <f ca="1" t="shared" si="1"/>
        <v>7.491627118189007</v>
      </c>
      <c r="B9">
        <f ca="1" t="shared" si="2"/>
        <v>5.036921431603841</v>
      </c>
      <c r="C9" s="5">
        <f t="shared" si="0"/>
        <v>15.150618041159003</v>
      </c>
      <c r="E9">
        <f>E5-E8*E3</f>
        <v>6.5</v>
      </c>
      <c r="F9" t="s">
        <v>72</v>
      </c>
    </row>
    <row r="10" spans="1:6" ht="12.75">
      <c r="A10">
        <f ca="1" t="shared" si="1"/>
        <v>10.82181146438368</v>
      </c>
      <c r="B10">
        <f ca="1" t="shared" si="2"/>
        <v>6.96348577634969</v>
      </c>
      <c r="C10" s="5">
        <f t="shared" si="0"/>
        <v>21.572931253267658</v>
      </c>
      <c r="E10">
        <f>SQRT(E6^2-E8^2*E4^2)</f>
        <v>1.3076696830622017</v>
      </c>
      <c r="F10" t="s">
        <v>73</v>
      </c>
    </row>
    <row r="11" spans="1:9" ht="12.75">
      <c r="A11">
        <f ca="1" t="shared" si="1"/>
        <v>13.840666976819723</v>
      </c>
      <c r="B11">
        <f ca="1" t="shared" si="2"/>
        <v>8.341406670452947</v>
      </c>
      <c r="C11" s="5">
        <f t="shared" si="0"/>
        <v>27.026307089159573</v>
      </c>
      <c r="E11" s="15">
        <f>truecorrel</f>
        <v>0.9018913933130781</v>
      </c>
      <c r="F11" s="2" t="s">
        <v>74</v>
      </c>
      <c r="I11" s="2"/>
    </row>
    <row r="12" spans="1:3" ht="12.75">
      <c r="A12">
        <f ca="1" t="shared" si="1"/>
        <v>10.502986322746548</v>
      </c>
      <c r="B12">
        <f ca="1" t="shared" si="2"/>
        <v>5.3227289035598915</v>
      </c>
      <c r="C12" s="5">
        <f t="shared" si="0"/>
        <v>19.501760439267734</v>
      </c>
    </row>
    <row r="13" spans="1:9" ht="12.75">
      <c r="A13">
        <f ca="1" t="shared" si="1"/>
        <v>11.486368305145954</v>
      </c>
      <c r="B13">
        <f ca="1" t="shared" si="2"/>
        <v>5.851157016976794</v>
      </c>
      <c r="C13" s="5">
        <f t="shared" si="0"/>
        <v>21.35775422892383</v>
      </c>
      <c r="E13" s="5">
        <f>$E$8*C13+D13</f>
        <v>28.832968209047174</v>
      </c>
      <c r="F13" t="s">
        <v>75</v>
      </c>
      <c r="H13" s="21" t="b">
        <v>0</v>
      </c>
      <c r="I13" s="21" t="s">
        <v>76</v>
      </c>
    </row>
    <row r="14" spans="1:9" ht="12.75">
      <c r="A14">
        <f ca="1" t="shared" si="1"/>
        <v>8.267437229654153</v>
      </c>
      <c r="B14">
        <f ca="1" t="shared" si="2"/>
        <v>4.056195040122287</v>
      </c>
      <c r="C14" s="5">
        <f t="shared" si="0"/>
        <v>15.217235300155394</v>
      </c>
      <c r="E14" s="3"/>
      <c r="H14" s="21"/>
      <c r="I14" s="21"/>
    </row>
    <row r="15" spans="1:9" ht="12.75">
      <c r="A15">
        <f ca="1" t="shared" si="1"/>
        <v>13.613538708279805</v>
      </c>
      <c r="B15">
        <f ca="1" t="shared" si="2"/>
        <v>8.454531098946235</v>
      </c>
      <c r="C15" s="5">
        <f t="shared" si="0"/>
        <v>26.832808355123973</v>
      </c>
      <c r="E15" s="1">
        <v>1.5</v>
      </c>
      <c r="F15" s="4" t="s">
        <v>77</v>
      </c>
      <c r="H15" s="21"/>
      <c r="I15" s="21"/>
    </row>
    <row r="16" spans="1:6" ht="12.75">
      <c r="A16">
        <f ca="1" t="shared" si="1"/>
        <v>12.350905117131939</v>
      </c>
      <c r="B16">
        <f ca="1" t="shared" si="2"/>
        <v>7.307784973713223</v>
      </c>
      <c r="C16" s="5">
        <f t="shared" si="0"/>
        <v>23.98150688184134</v>
      </c>
      <c r="E16" s="5">
        <f>150+($H$3+$H$15*$H$4-C16)*(C16-$H$3+$H$15*$H$4)</f>
        <v>-40.68143490918462</v>
      </c>
      <c r="F16" s="4" t="s">
        <v>78</v>
      </c>
    </row>
    <row r="17" spans="1:8" ht="12.75">
      <c r="A17">
        <f ca="1" t="shared" si="1"/>
        <v>10.549476869775424</v>
      </c>
      <c r="B17">
        <f ca="1" t="shared" si="2"/>
        <v>7.4249290801484875</v>
      </c>
      <c r="C17" s="5">
        <f t="shared" si="0"/>
        <v>21.66672285434531</v>
      </c>
      <c r="E17" s="5"/>
      <c r="H17" s="21"/>
    </row>
    <row r="18" spans="1:3" ht="12.75">
      <c r="A18">
        <f ca="1" t="shared" si="1"/>
        <v>10.095720340690812</v>
      </c>
      <c r="B18">
        <f ca="1" t="shared" si="2"/>
        <v>5.324385117716516</v>
      </c>
      <c r="C18" s="5">
        <f aca="true" t="shared" si="3" ref="C18:C33">$E$8*A18+B18</f>
        <v>18.953607577649112</v>
      </c>
    </row>
    <row r="19" spans="1:9" ht="13.5" thickBot="1">
      <c r="A19">
        <f aca="true" ca="1" t="shared" si="4" ref="A19:A34">NORMINV(RAND(),$E$3,$E$4)</f>
        <v>10.27651173627118</v>
      </c>
      <c r="B19">
        <f aca="true" ca="1" t="shared" si="5" ref="B19:B34">NORMINV(RAND(),$E$9,$E$10)</f>
        <v>6.465678728109298</v>
      </c>
      <c r="C19" s="5">
        <f t="shared" si="3"/>
        <v>20.338969572075392</v>
      </c>
      <c r="E19" s="6" t="s">
        <v>79</v>
      </c>
      <c r="F19" s="6"/>
      <c r="H19" s="6" t="s">
        <v>80</v>
      </c>
      <c r="I19" s="6"/>
    </row>
    <row r="20" spans="1:9" ht="12.75">
      <c r="A20">
        <f ca="1" t="shared" si="4"/>
        <v>9.249862348454561</v>
      </c>
      <c r="B20">
        <f ca="1" t="shared" si="5"/>
        <v>5.942549724349602</v>
      </c>
      <c r="C20" s="5">
        <f t="shared" si="3"/>
        <v>18.429863894763262</v>
      </c>
      <c r="E20" s="7">
        <f>TRUNC(MAX(X)+1,0)</f>
        <v>14</v>
      </c>
      <c r="F20" s="8" t="s">
        <v>81</v>
      </c>
      <c r="G20" s="2"/>
      <c r="H20" s="7">
        <f>H5-H21*H3</f>
        <v>5.306063961534086</v>
      </c>
      <c r="I20" s="8" t="s">
        <v>82</v>
      </c>
    </row>
    <row r="21" spans="1:9" ht="12.75">
      <c r="A21">
        <f ca="1" t="shared" si="4"/>
        <v>12.675405278387935</v>
      </c>
      <c r="B21">
        <f ca="1" t="shared" si="5"/>
        <v>5.474629860893327</v>
      </c>
      <c r="C21" s="5">
        <f t="shared" si="3"/>
        <v>22.58642698671704</v>
      </c>
      <c r="E21" s="9">
        <f>TRUNC(MIN(X),0)</f>
        <v>4</v>
      </c>
      <c r="F21" s="10" t="s">
        <v>83</v>
      </c>
      <c r="G21" s="2"/>
      <c r="H21" s="9">
        <f>E11*H6/H4</f>
        <v>1.4393097962966532</v>
      </c>
      <c r="I21" s="10" t="s">
        <v>84</v>
      </c>
    </row>
    <row r="22" spans="1:9" ht="12.75">
      <c r="A22">
        <f ca="1" t="shared" si="4"/>
        <v>10.209567324382155</v>
      </c>
      <c r="B22">
        <f ca="1" t="shared" si="5"/>
        <v>5.439986049370764</v>
      </c>
      <c r="C22" s="5">
        <f t="shared" si="3"/>
        <v>19.222901937286675</v>
      </c>
      <c r="E22" s="9">
        <f>TRUNC(MAX(Y,I24)+1,0)</f>
        <v>28</v>
      </c>
      <c r="F22" s="10" t="s">
        <v>85</v>
      </c>
      <c r="G22" s="2"/>
      <c r="H22" s="13" t="s">
        <v>63</v>
      </c>
      <c r="I22" s="14" t="s">
        <v>65</v>
      </c>
    </row>
    <row r="23" spans="1:9" ht="13.5" thickBot="1">
      <c r="A23">
        <f ca="1" t="shared" si="4"/>
        <v>11.733208343681625</v>
      </c>
      <c r="B23">
        <f ca="1" t="shared" si="5"/>
        <v>5.617370133763046</v>
      </c>
      <c r="C23" s="5">
        <f t="shared" si="3"/>
        <v>21.457201397733243</v>
      </c>
      <c r="E23" s="11">
        <f>TRUNC(MIN(Y,I23),0)</f>
        <v>11</v>
      </c>
      <c r="F23" s="12" t="s">
        <v>86</v>
      </c>
      <c r="H23" s="9">
        <f>E21</f>
        <v>4</v>
      </c>
      <c r="I23" s="10">
        <f>$H$20+$H$21*H23</f>
        <v>11.063303146720699</v>
      </c>
    </row>
    <row r="24" spans="1:9" ht="13.5" thickBot="1">
      <c r="A24">
        <f ca="1" t="shared" si="4"/>
        <v>10.813208882720065</v>
      </c>
      <c r="B24">
        <f ca="1" t="shared" si="5"/>
        <v>5.4768127497039805</v>
      </c>
      <c r="C24" s="5">
        <f t="shared" si="3"/>
        <v>20.07464474137607</v>
      </c>
      <c r="H24" s="11">
        <f>E20</f>
        <v>14</v>
      </c>
      <c r="I24" s="12">
        <f>$H$20+$H$21*H24</f>
        <v>25.45640110968723</v>
      </c>
    </row>
    <row r="25" spans="1:3" ht="12.75">
      <c r="A25">
        <f ca="1" t="shared" si="4"/>
        <v>8.756173960970994</v>
      </c>
      <c r="B25">
        <f ca="1" t="shared" si="5"/>
        <v>6.8019384881925795</v>
      </c>
      <c r="C25" s="5">
        <f t="shared" si="3"/>
        <v>18.622773335503425</v>
      </c>
    </row>
    <row r="26" spans="1:5" ht="12.75">
      <c r="A26">
        <f ca="1" t="shared" si="4"/>
        <v>10.377445548125143</v>
      </c>
      <c r="B26">
        <f ca="1" t="shared" si="5"/>
        <v>6.711990017396917</v>
      </c>
      <c r="C26" s="5">
        <f t="shared" si="3"/>
        <v>20.72154150736586</v>
      </c>
      <c r="E26" t="str">
        <f>"Correlation(X,Y) = "&amp;FIXED(E11,3)</f>
        <v>Correlation(X,Y) = 0.902</v>
      </c>
    </row>
    <row r="27" spans="1:3" ht="12.75">
      <c r="A27">
        <f ca="1" t="shared" si="4"/>
        <v>7.3201603695206625</v>
      </c>
      <c r="B27">
        <f ca="1" t="shared" si="5"/>
        <v>6.235597647415101</v>
      </c>
      <c r="C27" s="5">
        <f t="shared" si="3"/>
        <v>16.117814146267996</v>
      </c>
    </row>
    <row r="28" spans="1:3" ht="12.75">
      <c r="A28">
        <f ca="1" t="shared" si="4"/>
        <v>10.329590966251548</v>
      </c>
      <c r="B28">
        <f ca="1" t="shared" si="5"/>
        <v>8.544117869970075</v>
      </c>
      <c r="C28" s="5">
        <f t="shared" si="3"/>
        <v>22.489065674409666</v>
      </c>
    </row>
    <row r="29" spans="1:3" ht="12.75">
      <c r="A29">
        <f ca="1" t="shared" si="4"/>
        <v>9.697846606647134</v>
      </c>
      <c r="B29">
        <f ca="1" t="shared" si="5"/>
        <v>6.5275938938084215</v>
      </c>
      <c r="C29" s="5">
        <f t="shared" si="3"/>
        <v>19.619686812782053</v>
      </c>
    </row>
    <row r="30" spans="1:3" ht="12.75">
      <c r="A30">
        <f ca="1" t="shared" si="4"/>
        <v>13.505775805226047</v>
      </c>
      <c r="B30">
        <f ca="1" t="shared" si="5"/>
        <v>5.9413637306694955</v>
      </c>
      <c r="C30" s="5">
        <f t="shared" si="3"/>
        <v>24.17416106772466</v>
      </c>
    </row>
    <row r="31" spans="1:3" ht="12.75">
      <c r="A31">
        <f ca="1" t="shared" si="4"/>
        <v>9.84669790584262</v>
      </c>
      <c r="B31">
        <f ca="1" t="shared" si="5"/>
        <v>8.438787337475638</v>
      </c>
      <c r="C31" s="5">
        <f t="shared" si="3"/>
        <v>21.731829510363177</v>
      </c>
    </row>
    <row r="32" spans="1:3" ht="12.75">
      <c r="A32">
        <f ca="1" t="shared" si="4"/>
        <v>7.391994017859625</v>
      </c>
      <c r="B32">
        <f ca="1" t="shared" si="5"/>
        <v>6.759480346923188</v>
      </c>
      <c r="C32" s="5">
        <f t="shared" si="3"/>
        <v>16.738672271033682</v>
      </c>
    </row>
    <row r="33" spans="1:3" ht="12.75">
      <c r="A33">
        <f ca="1" t="shared" si="4"/>
        <v>12.276432547682193</v>
      </c>
      <c r="B33">
        <f ca="1" t="shared" si="5"/>
        <v>5.629892072120253</v>
      </c>
      <c r="C33" s="5">
        <f t="shared" si="3"/>
        <v>22.203076011491213</v>
      </c>
    </row>
    <row r="34" spans="1:3" ht="12.75">
      <c r="A34">
        <f ca="1" t="shared" si="4"/>
        <v>6.944007552834459</v>
      </c>
      <c r="B34">
        <f ca="1" t="shared" si="5"/>
        <v>4.943523918358192</v>
      </c>
      <c r="C34" s="5">
        <f aca="true" t="shared" si="6" ref="C34:C49">$E$8*A34+B34</f>
        <v>14.317934114684713</v>
      </c>
    </row>
    <row r="35" spans="1:3" ht="12.75">
      <c r="A35">
        <f aca="true" ca="1" t="shared" si="7" ref="A35:A50">NORMINV(RAND(),$E$3,$E$4)</f>
        <v>9.227767578901304</v>
      </c>
      <c r="B35">
        <f aca="true" ca="1" t="shared" si="8" ref="B35:B50">NORMINV(RAND(),$E$9,$E$10)</f>
        <v>5.546269326581609</v>
      </c>
      <c r="C35" s="5">
        <f t="shared" si="6"/>
        <v>18.00375555809837</v>
      </c>
    </row>
    <row r="36" spans="1:3" ht="12.75">
      <c r="A36">
        <f ca="1" t="shared" si="7"/>
        <v>12.182111828670042</v>
      </c>
      <c r="B36">
        <f ca="1" t="shared" si="8"/>
        <v>6.911335250707323</v>
      </c>
      <c r="C36" s="5">
        <f t="shared" si="6"/>
        <v>23.35718621941188</v>
      </c>
    </row>
    <row r="37" spans="1:3" ht="12.75">
      <c r="A37">
        <f ca="1" t="shared" si="7"/>
        <v>13.888730097569464</v>
      </c>
      <c r="B37">
        <f ca="1" t="shared" si="8"/>
        <v>7.185402390311584</v>
      </c>
      <c r="C37" s="5">
        <f t="shared" si="6"/>
        <v>25.935188022030363</v>
      </c>
    </row>
    <row r="38" spans="1:3" ht="12.75">
      <c r="A38">
        <f ca="1" t="shared" si="7"/>
        <v>10.1724395936713</v>
      </c>
      <c r="B38">
        <f ca="1" t="shared" si="8"/>
        <v>6.836795621543156</v>
      </c>
      <c r="C38" s="5">
        <f t="shared" si="6"/>
        <v>20.56958907299941</v>
      </c>
    </row>
    <row r="39" spans="1:3" ht="12.75">
      <c r="A39">
        <f ca="1" t="shared" si="7"/>
        <v>9.234125621708053</v>
      </c>
      <c r="B39">
        <f ca="1" t="shared" si="8"/>
        <v>6.868365767339559</v>
      </c>
      <c r="C39" s="5">
        <f t="shared" si="6"/>
        <v>19.334435356645432</v>
      </c>
    </row>
    <row r="40" spans="1:3" ht="12.75">
      <c r="A40">
        <f ca="1" t="shared" si="7"/>
        <v>7.751501595592881</v>
      </c>
      <c r="B40">
        <f ca="1" t="shared" si="8"/>
        <v>8.194929219976546</v>
      </c>
      <c r="C40" s="5">
        <f t="shared" si="6"/>
        <v>18.659456374026938</v>
      </c>
    </row>
    <row r="41" spans="1:3" ht="12.75">
      <c r="A41">
        <f ca="1" t="shared" si="7"/>
        <v>8.293949939067671</v>
      </c>
      <c r="B41">
        <f ca="1" t="shared" si="8"/>
        <v>6.897891432055365</v>
      </c>
      <c r="C41" s="5">
        <f t="shared" si="6"/>
        <v>18.094723849796722</v>
      </c>
    </row>
    <row r="42" spans="1:3" ht="12.75">
      <c r="A42">
        <f ca="1" t="shared" si="7"/>
        <v>10.561002109374204</v>
      </c>
      <c r="B42">
        <f ca="1" t="shared" si="8"/>
        <v>6.276117144166426</v>
      </c>
      <c r="C42" s="5">
        <f t="shared" si="6"/>
        <v>20.533469991821605</v>
      </c>
    </row>
    <row r="43" spans="1:3" ht="12.75">
      <c r="A43">
        <f ca="1" t="shared" si="7"/>
        <v>10.395687336500147</v>
      </c>
      <c r="B43">
        <f ca="1" t="shared" si="8"/>
        <v>7.339359266720609</v>
      </c>
      <c r="C43" s="5">
        <f t="shared" si="6"/>
        <v>21.37353717099581</v>
      </c>
    </row>
    <row r="44" spans="1:3" ht="12.75">
      <c r="A44">
        <f ca="1" t="shared" si="7"/>
        <v>8.914787017526187</v>
      </c>
      <c r="B44">
        <f ca="1" t="shared" si="8"/>
        <v>4.631658532398128</v>
      </c>
      <c r="C44" s="5">
        <f t="shared" si="6"/>
        <v>16.66662100605848</v>
      </c>
    </row>
    <row r="45" spans="1:3" ht="12.75">
      <c r="A45">
        <f ca="1" t="shared" si="7"/>
        <v>7.477001437449746</v>
      </c>
      <c r="B45">
        <f ca="1" t="shared" si="8"/>
        <v>7.320925946154512</v>
      </c>
      <c r="C45" s="5">
        <f t="shared" si="6"/>
        <v>17.414877886711672</v>
      </c>
    </row>
    <row r="46" spans="1:3" ht="12.75">
      <c r="A46">
        <f ca="1" t="shared" si="7"/>
        <v>10.45709396803438</v>
      </c>
      <c r="B46">
        <f ca="1" t="shared" si="8"/>
        <v>4.524395224998252</v>
      </c>
      <c r="C46" s="5">
        <f t="shared" si="6"/>
        <v>18.641472081844665</v>
      </c>
    </row>
    <row r="47" spans="1:3" ht="12.75">
      <c r="A47">
        <f ca="1" t="shared" si="7"/>
        <v>10.613381795455975</v>
      </c>
      <c r="B47">
        <f ca="1" t="shared" si="8"/>
        <v>2.9880113586219936</v>
      </c>
      <c r="C47" s="5">
        <f t="shared" si="6"/>
        <v>17.31607678248756</v>
      </c>
    </row>
    <row r="48" spans="1:3" ht="12.75">
      <c r="A48">
        <f ca="1" t="shared" si="7"/>
        <v>9.635942580695465</v>
      </c>
      <c r="B48">
        <f ca="1" t="shared" si="8"/>
        <v>4.856977324833583</v>
      </c>
      <c r="C48" s="5">
        <f t="shared" si="6"/>
        <v>17.865499808772462</v>
      </c>
    </row>
    <row r="49" spans="1:3" ht="12.75">
      <c r="A49">
        <f ca="1" t="shared" si="7"/>
        <v>8.23943219542998</v>
      </c>
      <c r="B49">
        <f ca="1" t="shared" si="8"/>
        <v>3.301065574616507</v>
      </c>
      <c r="C49" s="5">
        <f t="shared" si="6"/>
        <v>14.424299038446982</v>
      </c>
    </row>
    <row r="50" spans="1:3" ht="12.75">
      <c r="A50">
        <f ca="1" t="shared" si="7"/>
        <v>10.649825300432807</v>
      </c>
      <c r="B50">
        <f ca="1" t="shared" si="8"/>
        <v>4.645437182837034</v>
      </c>
      <c r="C50" s="5">
        <f aca="true" t="shared" si="9" ref="C50:C65">$E$8*A50+B50</f>
        <v>19.022701338421324</v>
      </c>
    </row>
    <row r="51" spans="1:5" ht="12.75">
      <c r="A51">
        <f aca="true" ca="1" t="shared" si="10" ref="A51:A66">NORMINV(RAND(),$E$3,$E$4)</f>
        <v>12.355865734257724</v>
      </c>
      <c r="B51">
        <f aca="true" ca="1" t="shared" si="11" ref="B51:B66">NORMINV(RAND(),$E$9,$E$10)</f>
        <v>9.673479225740303</v>
      </c>
      <c r="C51" s="5">
        <f t="shared" si="9"/>
        <v>26.353897966988235</v>
      </c>
      <c r="E51" t="s">
        <v>87</v>
      </c>
    </row>
    <row r="52" spans="1:10" ht="12.75">
      <c r="A52">
        <f ca="1" t="shared" si="10"/>
        <v>12.432195720063167</v>
      </c>
      <c r="B52">
        <f ca="1" t="shared" si="11"/>
        <v>5.982416339346909</v>
      </c>
      <c r="C52" s="5">
        <f t="shared" si="9"/>
        <v>22.765880561432184</v>
      </c>
      <c r="E52">
        <f>2*$H$3-E2</f>
        <v>19.445524021913275</v>
      </c>
      <c r="F52" t="str">
        <f>F2</f>
        <v>target correlation</v>
      </c>
      <c r="J52" s="5"/>
    </row>
    <row r="53" spans="1:3" ht="12.75">
      <c r="A53">
        <f ca="1" t="shared" si="10"/>
        <v>11.196732655829397</v>
      </c>
      <c r="B53">
        <f ca="1" t="shared" si="11"/>
        <v>5.408914509477308</v>
      </c>
      <c r="C53" s="5">
        <f t="shared" si="9"/>
        <v>20.524503594846994</v>
      </c>
    </row>
    <row r="54" spans="1:3" ht="12.75">
      <c r="A54">
        <f ca="1" t="shared" si="10"/>
        <v>8.334042147949365</v>
      </c>
      <c r="B54">
        <f ca="1" t="shared" si="11"/>
        <v>3.7391767448325677</v>
      </c>
      <c r="C54" s="5">
        <f t="shared" si="9"/>
        <v>14.990133644564212</v>
      </c>
    </row>
    <row r="55" spans="1:3" ht="12.75">
      <c r="A55">
        <f ca="1" t="shared" si="10"/>
        <v>6.8244577656581535</v>
      </c>
      <c r="B55">
        <f ca="1" t="shared" si="11"/>
        <v>6.240191662067944</v>
      </c>
      <c r="C55" s="5">
        <f t="shared" si="9"/>
        <v>15.453209645706451</v>
      </c>
    </row>
    <row r="56" spans="1:3" ht="12.75">
      <c r="A56">
        <f ca="1" t="shared" si="10"/>
        <v>8.88058235043428</v>
      </c>
      <c r="B56">
        <f ca="1" t="shared" si="11"/>
        <v>5.595116078769361</v>
      </c>
      <c r="C56" s="5">
        <f t="shared" si="9"/>
        <v>17.583902251855637</v>
      </c>
    </row>
    <row r="57" spans="1:3" ht="12.75">
      <c r="A57">
        <f ca="1" t="shared" si="10"/>
        <v>10.206684609629452</v>
      </c>
      <c r="B57">
        <f ca="1" t="shared" si="11"/>
        <v>6.070612400439628</v>
      </c>
      <c r="C57" s="5">
        <f t="shared" si="9"/>
        <v>19.849636623439388</v>
      </c>
    </row>
    <row r="58" spans="1:3" ht="12.75">
      <c r="A58">
        <f ca="1" t="shared" si="10"/>
        <v>10.45485655198323</v>
      </c>
      <c r="B58">
        <f ca="1" t="shared" si="11"/>
        <v>4.30296265036968</v>
      </c>
      <c r="C58" s="5">
        <f t="shared" si="9"/>
        <v>18.417018995547043</v>
      </c>
    </row>
    <row r="59" spans="1:3" ht="12.75">
      <c r="A59">
        <f ca="1" t="shared" si="10"/>
        <v>10.71053938123229</v>
      </c>
      <c r="B59">
        <f ca="1" t="shared" si="11"/>
        <v>6.7870979973725705</v>
      </c>
      <c r="C59" s="5">
        <f t="shared" si="9"/>
        <v>21.246326162036166</v>
      </c>
    </row>
    <row r="60" spans="1:3" ht="12.75">
      <c r="A60">
        <f ca="1" t="shared" si="10"/>
        <v>9.41483021196921</v>
      </c>
      <c r="B60">
        <f ca="1" t="shared" si="11"/>
        <v>4.0794838020550035</v>
      </c>
      <c r="C60" s="5">
        <f t="shared" si="9"/>
        <v>16.78950458821344</v>
      </c>
    </row>
    <row r="61" spans="1:3" ht="12.75">
      <c r="A61">
        <f ca="1" t="shared" si="10"/>
        <v>8.109045295421828</v>
      </c>
      <c r="B61">
        <f ca="1" t="shared" si="11"/>
        <v>5.103066855265192</v>
      </c>
      <c r="C61" s="5">
        <f t="shared" si="9"/>
        <v>16.05027800408466</v>
      </c>
    </row>
    <row r="62" spans="1:3" ht="12.75">
      <c r="A62">
        <f ca="1" t="shared" si="10"/>
        <v>7.306724179194983</v>
      </c>
      <c r="B62">
        <f ca="1" t="shared" si="11"/>
        <v>7.924038877162815</v>
      </c>
      <c r="C62" s="5">
        <f t="shared" si="9"/>
        <v>17.78811651907604</v>
      </c>
    </row>
    <row r="63" spans="1:3" ht="12.75">
      <c r="A63">
        <f ca="1" t="shared" si="10"/>
        <v>13.086241633802459</v>
      </c>
      <c r="B63">
        <f ca="1" t="shared" si="11"/>
        <v>6.51101703069724</v>
      </c>
      <c r="C63" s="5">
        <f t="shared" si="9"/>
        <v>24.17744323633056</v>
      </c>
    </row>
    <row r="64" spans="1:3" ht="12.75">
      <c r="A64">
        <f ca="1" t="shared" si="10"/>
        <v>13.20838522916425</v>
      </c>
      <c r="B64">
        <f ca="1" t="shared" si="11"/>
        <v>5.528539478687141</v>
      </c>
      <c r="C64" s="5">
        <f t="shared" si="9"/>
        <v>23.359859538058878</v>
      </c>
    </row>
    <row r="65" spans="1:3" ht="12.75">
      <c r="A65">
        <f ca="1" t="shared" si="10"/>
        <v>6.279345479665159</v>
      </c>
      <c r="B65">
        <f ca="1" t="shared" si="11"/>
        <v>5.628893815870812</v>
      </c>
      <c r="C65" s="5">
        <f t="shared" si="9"/>
        <v>14.106010213418777</v>
      </c>
    </row>
    <row r="66" spans="1:3" ht="12.75">
      <c r="A66">
        <f ca="1" t="shared" si="10"/>
        <v>9.468455293649605</v>
      </c>
      <c r="B66">
        <f ca="1" t="shared" si="11"/>
        <v>7.895337925489233</v>
      </c>
      <c r="C66" s="5">
        <f aca="true" t="shared" si="12" ref="C66:C81">$E$8*A66+B66</f>
        <v>20.6777525719162</v>
      </c>
    </row>
    <row r="67" spans="1:3" ht="12.75">
      <c r="A67">
        <f aca="true" ca="1" t="shared" si="13" ref="A67:A82">NORMINV(RAND(),$E$3,$E$4)</f>
        <v>10.106941954056905</v>
      </c>
      <c r="B67">
        <f aca="true" ca="1" t="shared" si="14" ref="B67:B82">NORMINV(RAND(),$E$9,$E$10)</f>
        <v>6.252680893938343</v>
      </c>
      <c r="C67" s="5">
        <f t="shared" si="12"/>
        <v>19.897052531915165</v>
      </c>
    </row>
    <row r="68" spans="1:3" ht="12.75">
      <c r="A68">
        <f ca="1" t="shared" si="13"/>
        <v>8.656094649974982</v>
      </c>
      <c r="B68">
        <f ca="1" t="shared" si="14"/>
        <v>6.81097524929019</v>
      </c>
      <c r="C68" s="5">
        <f t="shared" si="12"/>
        <v>18.496703026756418</v>
      </c>
    </row>
    <row r="69" spans="1:3" ht="12.75">
      <c r="A69">
        <f ca="1" t="shared" si="13"/>
        <v>11.021994971420767</v>
      </c>
      <c r="B69">
        <f ca="1" t="shared" si="14"/>
        <v>8.12271850636244</v>
      </c>
      <c r="C69" s="5">
        <f t="shared" si="12"/>
        <v>23.002411717780475</v>
      </c>
    </row>
    <row r="70" spans="1:3" ht="12.75">
      <c r="A70">
        <f ca="1" t="shared" si="13"/>
        <v>8.250937128805916</v>
      </c>
      <c r="B70">
        <f ca="1" t="shared" si="14"/>
        <v>3.549709495931668</v>
      </c>
      <c r="C70" s="5">
        <f t="shared" si="12"/>
        <v>14.688474619819655</v>
      </c>
    </row>
    <row r="71" spans="1:3" ht="12.75">
      <c r="A71">
        <f ca="1" t="shared" si="13"/>
        <v>10.033456842624425</v>
      </c>
      <c r="B71">
        <f ca="1" t="shared" si="14"/>
        <v>5.814809617678494</v>
      </c>
      <c r="C71" s="5">
        <f t="shared" si="12"/>
        <v>19.35997635522147</v>
      </c>
    </row>
    <row r="72" spans="1:3" ht="12.75">
      <c r="A72">
        <f ca="1" t="shared" si="13"/>
        <v>12.053594394911137</v>
      </c>
      <c r="B72">
        <f ca="1" t="shared" si="14"/>
        <v>9.793299688671578</v>
      </c>
      <c r="C72" s="5">
        <f t="shared" si="12"/>
        <v>26.065652121801612</v>
      </c>
    </row>
    <row r="73" spans="1:3" ht="12.75">
      <c r="A73">
        <f ca="1" t="shared" si="13"/>
        <v>10.671504623760718</v>
      </c>
      <c r="B73">
        <f ca="1" t="shared" si="14"/>
        <v>5.7577505328424525</v>
      </c>
      <c r="C73" s="5">
        <f t="shared" si="12"/>
        <v>20.164281774919424</v>
      </c>
    </row>
    <row r="74" spans="1:3" ht="12.75">
      <c r="A74">
        <f ca="1" t="shared" si="13"/>
        <v>11.25358748927195</v>
      </c>
      <c r="B74">
        <f ca="1" t="shared" si="14"/>
        <v>4.448846241236835</v>
      </c>
      <c r="C74" s="5">
        <f t="shared" si="12"/>
        <v>19.64118935175397</v>
      </c>
    </row>
    <row r="75" spans="1:3" ht="12.75">
      <c r="A75">
        <f ca="1" t="shared" si="13"/>
        <v>10.979968626611246</v>
      </c>
      <c r="B75">
        <f ca="1" t="shared" si="14"/>
        <v>6.9235698707344415</v>
      </c>
      <c r="C75" s="5">
        <f t="shared" si="12"/>
        <v>21.746527516659626</v>
      </c>
    </row>
    <row r="76" spans="1:3" ht="12.75">
      <c r="A76">
        <f ca="1" t="shared" si="13"/>
        <v>9.360649142064185</v>
      </c>
      <c r="B76">
        <f ca="1" t="shared" si="14"/>
        <v>6.999082474512674</v>
      </c>
      <c r="C76" s="5">
        <f t="shared" si="12"/>
        <v>19.635958816299322</v>
      </c>
    </row>
    <row r="77" spans="1:3" ht="12.75">
      <c r="A77">
        <f ca="1" t="shared" si="13"/>
        <v>9.31259911882342</v>
      </c>
      <c r="B77">
        <f ca="1" t="shared" si="14"/>
        <v>4.698224698037047</v>
      </c>
      <c r="C77" s="5">
        <f t="shared" si="12"/>
        <v>17.270233508448662</v>
      </c>
    </row>
    <row r="78" spans="1:3" ht="12.75">
      <c r="A78">
        <f ca="1" t="shared" si="13"/>
        <v>7.617606211446262</v>
      </c>
      <c r="B78">
        <f ca="1" t="shared" si="14"/>
        <v>8.045663387381211</v>
      </c>
      <c r="C78" s="5">
        <f t="shared" si="12"/>
        <v>18.329431772833665</v>
      </c>
    </row>
    <row r="79" spans="1:3" ht="12.75">
      <c r="A79">
        <f ca="1" t="shared" si="13"/>
        <v>11.968207498581897</v>
      </c>
      <c r="B79">
        <f ca="1" t="shared" si="14"/>
        <v>6.3934012440118515</v>
      </c>
      <c r="C79" s="5">
        <f t="shared" si="12"/>
        <v>22.550481367097415</v>
      </c>
    </row>
    <row r="80" spans="1:3" ht="12.75">
      <c r="A80">
        <f ca="1" t="shared" si="13"/>
        <v>6.433494990316685</v>
      </c>
      <c r="B80">
        <f ca="1" t="shared" si="14"/>
        <v>6.308734668752546</v>
      </c>
      <c r="C80" s="5">
        <f t="shared" si="12"/>
        <v>14.993952905680072</v>
      </c>
    </row>
    <row r="81" spans="1:3" ht="12.75">
      <c r="A81">
        <f ca="1" t="shared" si="13"/>
        <v>10.23182215252594</v>
      </c>
      <c r="B81">
        <f ca="1" t="shared" si="14"/>
        <v>8.926533036401837</v>
      </c>
      <c r="C81" s="5">
        <f t="shared" si="12"/>
        <v>22.739492942311855</v>
      </c>
    </row>
    <row r="82" spans="1:3" ht="12.75">
      <c r="A82">
        <f ca="1" t="shared" si="13"/>
        <v>10.110968454484361</v>
      </c>
      <c r="B82">
        <f ca="1" t="shared" si="14"/>
        <v>5.806323911034194</v>
      </c>
      <c r="C82" s="5">
        <f aca="true" t="shared" si="15" ref="C82:C97">$E$8*A82+B82</f>
        <v>19.456131324588082</v>
      </c>
    </row>
    <row r="83" spans="1:3" ht="12.75">
      <c r="A83">
        <f aca="true" ca="1" t="shared" si="16" ref="A83:A98">NORMINV(RAND(),$E$3,$E$4)</f>
        <v>13.120807681898116</v>
      </c>
      <c r="B83">
        <f aca="true" ca="1" t="shared" si="17" ref="B83:B98">NORMINV(RAND(),$E$9,$E$10)</f>
        <v>8.038764619780045</v>
      </c>
      <c r="C83" s="5">
        <f t="shared" si="15"/>
        <v>25.7518549903425</v>
      </c>
    </row>
    <row r="84" spans="1:3" ht="12.75">
      <c r="A84">
        <f ca="1" t="shared" si="16"/>
        <v>11.471735071715372</v>
      </c>
      <c r="B84">
        <f ca="1" t="shared" si="17"/>
        <v>6.942208568194477</v>
      </c>
      <c r="C84" s="5">
        <f t="shared" si="15"/>
        <v>22.42905091501023</v>
      </c>
    </row>
    <row r="85" spans="1:3" ht="12.75">
      <c r="A85">
        <f ca="1" t="shared" si="16"/>
        <v>11.246398292592843</v>
      </c>
      <c r="B85">
        <f ca="1" t="shared" si="17"/>
        <v>7.037934019068775</v>
      </c>
      <c r="C85" s="5">
        <f t="shared" si="15"/>
        <v>22.220571714069116</v>
      </c>
    </row>
    <row r="86" spans="1:3" ht="12.75">
      <c r="A86">
        <f ca="1" t="shared" si="16"/>
        <v>10.135513054571716</v>
      </c>
      <c r="B86">
        <f ca="1" t="shared" si="17"/>
        <v>7.203106172584123</v>
      </c>
      <c r="C86" s="5">
        <f t="shared" si="15"/>
        <v>20.886048796255942</v>
      </c>
    </row>
    <row r="87" spans="1:3" ht="12.75">
      <c r="A87">
        <f ca="1" t="shared" si="16"/>
        <v>8.980271534430404</v>
      </c>
      <c r="B87">
        <f ca="1" t="shared" si="17"/>
        <v>5.246959948142036</v>
      </c>
      <c r="C87" s="5">
        <f t="shared" si="15"/>
        <v>17.370326519623084</v>
      </c>
    </row>
    <row r="88" spans="1:3" ht="12.75">
      <c r="A88">
        <f ca="1" t="shared" si="16"/>
        <v>11.228241324377178</v>
      </c>
      <c r="B88">
        <f ca="1" t="shared" si="17"/>
        <v>4.450714463720988</v>
      </c>
      <c r="C88" s="5">
        <f t="shared" si="15"/>
        <v>19.60884025163018</v>
      </c>
    </row>
    <row r="89" spans="1:3" ht="12.75">
      <c r="A89">
        <f ca="1" t="shared" si="16"/>
        <v>10.898747120678449</v>
      </c>
      <c r="B89">
        <f ca="1" t="shared" si="17"/>
        <v>5.652831413532579</v>
      </c>
      <c r="C89" s="5">
        <f t="shared" si="15"/>
        <v>20.366140026448484</v>
      </c>
    </row>
    <row r="90" spans="1:3" ht="12.75">
      <c r="A90">
        <f ca="1" t="shared" si="16"/>
        <v>10.897432922784285</v>
      </c>
      <c r="B90">
        <f ca="1" t="shared" si="17"/>
        <v>5.536332985168934</v>
      </c>
      <c r="C90" s="5">
        <f t="shared" si="15"/>
        <v>20.24786743092772</v>
      </c>
    </row>
    <row r="91" spans="1:3" ht="12.75">
      <c r="A91">
        <f ca="1" t="shared" si="16"/>
        <v>13.131003878175665</v>
      </c>
      <c r="B91">
        <f ca="1" t="shared" si="17"/>
        <v>5.542130680392653</v>
      </c>
      <c r="C91" s="5">
        <f t="shared" si="15"/>
        <v>23.2689859159298</v>
      </c>
    </row>
    <row r="92" spans="1:3" ht="12.75">
      <c r="A92">
        <f ca="1" t="shared" si="16"/>
        <v>6.763848932920522</v>
      </c>
      <c r="B92">
        <f ca="1" t="shared" si="17"/>
        <v>8.688568112064175</v>
      </c>
      <c r="C92" s="5">
        <f t="shared" si="15"/>
        <v>17.81976417150688</v>
      </c>
    </row>
    <row r="93" spans="1:3" ht="12.75">
      <c r="A93">
        <f ca="1" t="shared" si="16"/>
        <v>10.165861680068772</v>
      </c>
      <c r="B93">
        <f ca="1" t="shared" si="17"/>
        <v>4.287240539551046</v>
      </c>
      <c r="C93" s="5">
        <f t="shared" si="15"/>
        <v>18.01115380764389</v>
      </c>
    </row>
    <row r="94" spans="1:3" ht="12.75">
      <c r="A94">
        <f ca="1" t="shared" si="16"/>
        <v>7.360625001908936</v>
      </c>
      <c r="B94">
        <f ca="1" t="shared" si="17"/>
        <v>6.563597656276939</v>
      </c>
      <c r="C94" s="5">
        <f t="shared" si="15"/>
        <v>16.500441408854</v>
      </c>
    </row>
    <row r="95" spans="1:3" ht="12.75">
      <c r="A95">
        <f ca="1" t="shared" si="16"/>
        <v>4.993828824900044</v>
      </c>
      <c r="B95">
        <f ca="1" t="shared" si="17"/>
        <v>5.298651852415451</v>
      </c>
      <c r="C95" s="5">
        <f t="shared" si="15"/>
        <v>12.040320766030511</v>
      </c>
    </row>
    <row r="96" spans="1:3" ht="12.75">
      <c r="A96">
        <f ca="1" t="shared" si="16"/>
        <v>13.350134871295825</v>
      </c>
      <c r="B96">
        <f ca="1" t="shared" si="17"/>
        <v>7.156353736821936</v>
      </c>
      <c r="C96" s="5">
        <f t="shared" si="15"/>
        <v>25.1790358130713</v>
      </c>
    </row>
    <row r="97" spans="1:3" ht="12.75">
      <c r="A97">
        <f ca="1" t="shared" si="16"/>
        <v>12.444937326822089</v>
      </c>
      <c r="B97">
        <f ca="1" t="shared" si="17"/>
        <v>4.890990015041588</v>
      </c>
      <c r="C97" s="5">
        <f t="shared" si="15"/>
        <v>21.69165540625141</v>
      </c>
    </row>
    <row r="98" spans="1:3" ht="12.75">
      <c r="A98">
        <f ca="1" t="shared" si="16"/>
        <v>13.740757216881661</v>
      </c>
      <c r="B98">
        <f ca="1" t="shared" si="17"/>
        <v>4.782501978411865</v>
      </c>
      <c r="C98" s="5">
        <f>$E$8*A98+B98</f>
        <v>23.33252422120211</v>
      </c>
    </row>
    <row r="99" spans="1:3" ht="12.75">
      <c r="A99">
        <f ca="1">NORMINV(RAND(),$E$3,$E$4)</f>
        <v>9.123160967662708</v>
      </c>
      <c r="B99">
        <f ca="1">NORMINV(RAND(),$E$9,$E$10)</f>
        <v>6.1474785947607495</v>
      </c>
      <c r="C99" s="5">
        <f>$E$8*A99+B99</f>
        <v>18.463745901105405</v>
      </c>
    </row>
    <row r="100" spans="1:3" ht="12.75">
      <c r="A100">
        <f ca="1">NORMINV(RAND(),$E$3,$E$4)</f>
        <v>11.655095347279346</v>
      </c>
      <c r="B100">
        <f ca="1">NORMINV(RAND(),$E$9,$E$10)</f>
        <v>7.11745947490523</v>
      </c>
      <c r="C100" s="5">
        <f>$E$8*A100+B100</f>
        <v>22.85183819373235</v>
      </c>
    </row>
    <row r="101" spans="1:3" ht="12.75">
      <c r="A101">
        <f ca="1">NORMINV(RAND(),$E$3,$E$4)</f>
        <v>5.891982978233134</v>
      </c>
      <c r="B101">
        <f ca="1">NORMINV(RAND(),$E$9,$E$10)</f>
        <v>8.166916646774423</v>
      </c>
      <c r="C101" s="5">
        <f>$E$8*A101+B101</f>
        <v>16.121093667389154</v>
      </c>
    </row>
  </sheetData>
  <sheetProtection/>
  <printOptions/>
  <pageMargins left="0.75" right="0.75" top="1" bottom="1" header="0.5" footer="0.5"/>
  <pageSetup horizontalDpi="300" verticalDpi="300" orientation="portrait" r:id="rId1"/>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J.L. Kellogg Graduate School of Management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Correlation demonstration</dc:title>
  <dc:subject/>
  <dc:creator>Bob Weber</dc:creator>
  <cp:keywords/>
  <dc:description/>
  <cp:lastModifiedBy>Bob</cp:lastModifiedBy>
  <dcterms:created xsi:type="dcterms:W3CDTF">1997-02-22T16:37:00Z</dcterms:created>
  <dcterms:modified xsi:type="dcterms:W3CDTF">2007-06-17T14:38:19Z</dcterms:modified>
  <cp:category/>
  <cp:version/>
  <cp:contentType/>
  <cp:contentStatus/>
</cp:coreProperties>
</file>