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155" windowHeight="8415" activeTab="0"/>
  </bookViews>
  <sheets>
    <sheet name="Data" sheetId="1" r:id="rId1"/>
    <sheet name="Strategic representation" sheetId="2" r:id="rId2"/>
  </sheets>
  <definedNames>
    <definedName name="_Regression_Int" localSheetId="0" hidden="1">1</definedName>
    <definedName name="CEI_Probs">'Data'!$C$16:$C$20</definedName>
    <definedName name="Cut.Cost">'Data'!$B$6</definedName>
    <definedName name="Disk.works">'Data'!$F$23</definedName>
    <definedName name="New.Cost">'Data'!$B$7</definedName>
    <definedName name="PA">'Data'!$C$16</definedName>
    <definedName name="PB">'Data'!$C$17</definedName>
    <definedName name="PC">'Data'!$C$18</definedName>
    <definedName name="PD">'Data'!$C$19</definedName>
    <definedName name="PE">'Data'!$C$20</definedName>
    <definedName name="Strong">'Data'!$G$10</definedName>
    <definedName name="strong_cut.vs.cut">'Data'!$D$16:$D$20</definedName>
    <definedName name="strong_cut.vs.new">'Data'!$G$16:$G$20</definedName>
    <definedName name="strong_disk.vs.cut">'Data'!$D$29:$D$33</definedName>
    <definedName name="strong_disk.vs.new">'Data'!$G$29:$G$33</definedName>
    <definedName name="Success.Cost">'Data'!$B$5</definedName>
    <definedName name="Weak">'Data'!$G$11</definedName>
    <definedName name="weak_cut.vs.cut">'Data'!$E$16:$E$20</definedName>
    <definedName name="weak_cut.vs.new">'Data'!$H$16:$H$20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<sst xmlns="http://schemas.openxmlformats.org/spreadsheetml/2006/main" count="114" uniqueCount="46">
  <si>
    <t>Dragon vs. Quantum</t>
  </si>
  <si>
    <t>Quantum's Costs (net present value, $millions)</t>
  </si>
  <si>
    <t>= cost of Dragon's success</t>
  </si>
  <si>
    <t>= cost of price cut</t>
  </si>
  <si>
    <t>= cost of price cut + new product</t>
  </si>
  <si>
    <t>Dragon's Ability to Succeed:</t>
  </si>
  <si>
    <t>= Pr(strong)</t>
  </si>
  <si>
    <t xml:space="preserve">   (with price cut)</t>
  </si>
  <si>
    <t>= Pr(weak)</t>
  </si>
  <si>
    <t>Change in</t>
  </si>
  <si>
    <t>against price cut</t>
  </si>
  <si>
    <t>against price cut + new product</t>
  </si>
  <si>
    <t>CEI</t>
  </si>
  <si>
    <t>Prob</t>
  </si>
  <si>
    <t>if strong</t>
  </si>
  <si>
    <t>if weak</t>
  </si>
  <si>
    <t>&lt; 0%</t>
  </si>
  <si>
    <t>n</t>
  </si>
  <si>
    <t>(0%,1%)</t>
  </si>
  <si>
    <t>(1%,2%)</t>
  </si>
  <si>
    <t>(2%,5%)</t>
  </si>
  <si>
    <t>y</t>
  </si>
  <si>
    <t>&gt; 5%</t>
  </si>
  <si>
    <t>= Pr(new disk technology feasible)</t>
  </si>
  <si>
    <t xml:space="preserve"> (with new disk technology)</t>
  </si>
  <si>
    <t>-</t>
  </si>
  <si>
    <t>(if Dragon is weak, they cannot afford to develop the disk)</t>
  </si>
  <si>
    <t>Dragon vs. Quantum: The Strategic Representation</t>
  </si>
  <si>
    <t>Dragon's probability</t>
  </si>
  <si>
    <t>cut:cut,</t>
  </si>
  <si>
    <t>cut:new,</t>
  </si>
  <si>
    <t>of survival</t>
  </si>
  <si>
    <t>disk:cut</t>
  </si>
  <si>
    <t>disk:new</t>
  </si>
  <si>
    <t>W:cut,S:cut</t>
  </si>
  <si>
    <t>W:cut,S:disk</t>
  </si>
  <si>
    <t>Quantum's</t>
  </si>
  <si>
    <t>expected cost</t>
  </si>
  <si>
    <t>The focus of this case is on representation. Dragon has private</t>
  </si>
  <si>
    <t>information about its current financial status. We capture this in two</t>
  </si>
  <si>
    <t>steps - First, a strategy for Dragon specifies what they would do in</t>
  </si>
  <si>
    <t>each of the financial states in which they might be, from Quantum's</t>
  </si>
  <si>
    <t>perspective. Then, expected payoffs are computed using Quantum's</t>
  </si>
  <si>
    <t>beliefs about the relative likelihood of those states.</t>
  </si>
  <si>
    <t>All of the representation and analysis can be completed before we ever</t>
  </si>
  <si>
    <t>need ask which state Dragon is actually in.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</si>
</sst>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000_)"/>
    <numFmt numFmtId="166" formatCode="0.00_)"/>
    <numFmt numFmtId="167" formatCode="0.0%"/>
    <numFmt numFmtId="168" formatCode="&quot;$&quot;#,##0.0_);\(&quot;$&quot;#,##0.0\)"/>
    <numFmt numFmtId="169" formatCode="0%\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 applyProtection="1">
      <alignment horizontal="center"/>
      <protection/>
    </xf>
    <xf numFmtId="0" fontId="0" fillId="0" borderId="0" xfId="19" applyFont="1" applyAlignment="1" applyProtection="1" quotePrefix="1">
      <alignment horizontal="center"/>
      <protection/>
    </xf>
    <xf numFmtId="0" fontId="0" fillId="0" borderId="0" xfId="19" applyFont="1" applyAlignment="1">
      <alignment horizontal="center"/>
      <protection/>
    </xf>
    <xf numFmtId="0" fontId="4" fillId="0" borderId="0" xfId="19">
      <alignment/>
      <protection/>
    </xf>
    <xf numFmtId="0" fontId="1" fillId="0" borderId="0" xfId="20" applyFont="1" applyAlignment="1" applyProtection="1">
      <alignment horizontal="center"/>
      <protection/>
    </xf>
    <xf numFmtId="10" fontId="0" fillId="0" borderId="1" xfId="21" applyNumberFormat="1" applyFont="1" applyBorder="1" applyAlignment="1" applyProtection="1">
      <alignment/>
      <protection/>
    </xf>
    <xf numFmtId="10" fontId="0" fillId="0" borderId="2" xfId="21" applyNumberFormat="1" applyFont="1" applyBorder="1" applyAlignment="1" applyProtection="1">
      <alignment/>
      <protection/>
    </xf>
    <xf numFmtId="10" fontId="0" fillId="0" borderId="3" xfId="21" applyNumberFormat="1" applyFont="1" applyBorder="1" applyAlignment="1" applyProtection="1">
      <alignment/>
      <protection/>
    </xf>
    <xf numFmtId="10" fontId="0" fillId="0" borderId="4" xfId="21" applyNumberFormat="1" applyFont="1" applyBorder="1" applyAlignment="1" applyProtection="1">
      <alignment/>
      <protection/>
    </xf>
    <xf numFmtId="10" fontId="0" fillId="0" borderId="5" xfId="21" applyNumberFormat="1" applyFont="1" applyBorder="1" applyAlignment="1" applyProtection="1">
      <alignment/>
      <protection/>
    </xf>
    <xf numFmtId="10" fontId="0" fillId="0" borderId="6" xfId="21" applyNumberFormat="1" applyFont="1" applyBorder="1" applyAlignment="1" applyProtection="1">
      <alignment/>
      <protection/>
    </xf>
    <xf numFmtId="7" fontId="0" fillId="0" borderId="1" xfId="20" applyNumberFormat="1" applyFont="1" applyBorder="1" applyProtection="1">
      <alignment/>
      <protection/>
    </xf>
    <xf numFmtId="7" fontId="0" fillId="0" borderId="2" xfId="20" applyNumberFormat="1" applyFont="1" applyBorder="1" applyProtection="1">
      <alignment/>
      <protection/>
    </xf>
    <xf numFmtId="7" fontId="0" fillId="0" borderId="3" xfId="20" applyNumberFormat="1" applyFont="1" applyBorder="1" applyProtection="1">
      <alignment/>
      <protection/>
    </xf>
    <xf numFmtId="7" fontId="0" fillId="0" borderId="4" xfId="20" applyNumberFormat="1" applyFont="1" applyBorder="1" applyProtection="1">
      <alignment/>
      <protection/>
    </xf>
    <xf numFmtId="7" fontId="0" fillId="0" borderId="5" xfId="20" applyNumberFormat="1" applyFont="1" applyBorder="1" applyProtection="1">
      <alignment/>
      <protection/>
    </xf>
    <xf numFmtId="7" fontId="0" fillId="0" borderId="6" xfId="20" applyNumberFormat="1" applyFont="1" applyBorder="1" applyProtection="1">
      <alignment/>
      <protection/>
    </xf>
    <xf numFmtId="10" fontId="0" fillId="0" borderId="0" xfId="21" applyNumberFormat="1" applyFont="1" applyBorder="1" applyAlignment="1" applyProtection="1">
      <alignment/>
      <protection/>
    </xf>
    <xf numFmtId="0" fontId="1" fillId="0" borderId="0" xfId="20" applyFont="1" applyAlignment="1" applyProtection="1" quotePrefix="1">
      <alignment horizontal="center"/>
      <protection/>
    </xf>
    <xf numFmtId="0" fontId="1" fillId="0" borderId="0" xfId="2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20" applyFont="1">
      <alignment/>
      <protection/>
    </xf>
    <xf numFmtId="0" fontId="1" fillId="0" borderId="0" xfId="20" applyFont="1" applyAlignment="1" applyProtection="1">
      <alignment horizontal="left"/>
      <protection/>
    </xf>
    <xf numFmtId="0" fontId="0" fillId="0" borderId="0" xfId="20" applyFont="1" applyAlignment="1">
      <alignment horizontal="centerContinuous"/>
      <protection/>
    </xf>
    <xf numFmtId="0" fontId="1" fillId="0" borderId="0" xfId="19" applyFont="1" applyAlignment="1" applyProtection="1">
      <alignment horizontal="left"/>
      <protection/>
    </xf>
    <xf numFmtId="166" fontId="1" fillId="0" borderId="0" xfId="19" applyNumberFormat="1" applyFont="1" applyAlignment="1" applyProtection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Alignment="1" applyProtection="1">
      <alignment horizontal="center"/>
      <protection/>
    </xf>
    <xf numFmtId="0" fontId="1" fillId="0" borderId="0" xfId="19" applyFont="1" applyAlignment="1">
      <alignment horizontal="center"/>
      <protection/>
    </xf>
    <xf numFmtId="0" fontId="5" fillId="0" borderId="0" xfId="19" applyFont="1" applyAlignment="1" applyProtection="1">
      <alignment horizontal="left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 applyAlignment="1" applyProtection="1" quotePrefix="1">
      <alignment horizontal="left"/>
      <protection/>
    </xf>
    <xf numFmtId="0" fontId="1" fillId="0" borderId="0" xfId="19" applyFont="1" applyAlignment="1" applyProtection="1">
      <alignment horizontal="right"/>
      <protection/>
    </xf>
    <xf numFmtId="168" fontId="0" fillId="2" borderId="0" xfId="19" applyNumberFormat="1" applyFont="1" applyFill="1" applyProtection="1">
      <alignment/>
      <protection locked="0"/>
    </xf>
    <xf numFmtId="9" fontId="0" fillId="2" borderId="0" xfId="21" applyFont="1" applyFill="1" applyAlignment="1" applyProtection="1">
      <alignment/>
      <protection/>
    </xf>
    <xf numFmtId="166" fontId="0" fillId="0" borderId="1" xfId="19" applyNumberFormat="1" applyFont="1" applyBorder="1" applyAlignment="1" applyProtection="1">
      <alignment horizontal="center"/>
      <protection/>
    </xf>
    <xf numFmtId="166" fontId="0" fillId="0" borderId="2" xfId="19" applyNumberFormat="1" applyFont="1" applyBorder="1" applyAlignment="1" applyProtection="1">
      <alignment horizontal="center"/>
      <protection/>
    </xf>
    <xf numFmtId="0" fontId="0" fillId="0" borderId="2" xfId="19" applyFont="1" applyBorder="1">
      <alignment/>
      <protection/>
    </xf>
    <xf numFmtId="166" fontId="0" fillId="0" borderId="3" xfId="19" applyNumberFormat="1" applyFont="1" applyBorder="1" applyAlignment="1" applyProtection="1">
      <alignment horizontal="center"/>
      <protection/>
    </xf>
    <xf numFmtId="166" fontId="0" fillId="0" borderId="7" xfId="19" applyNumberFormat="1" applyFont="1" applyBorder="1" applyAlignment="1" applyProtection="1">
      <alignment horizontal="center"/>
      <protection/>
    </xf>
    <xf numFmtId="166" fontId="0" fillId="0" borderId="0" xfId="19" applyNumberFormat="1" applyFont="1" applyBorder="1" applyAlignment="1" applyProtection="1">
      <alignment horizontal="center"/>
      <protection/>
    </xf>
    <xf numFmtId="0" fontId="0" fillId="0" borderId="0" xfId="19" applyFont="1" applyBorder="1">
      <alignment/>
      <protection/>
    </xf>
    <xf numFmtId="166" fontId="0" fillId="0" borderId="8" xfId="19" applyNumberFormat="1" applyFont="1" applyBorder="1" applyAlignment="1" applyProtection="1">
      <alignment horizontal="center"/>
      <protection/>
    </xf>
    <xf numFmtId="166" fontId="0" fillId="0" borderId="4" xfId="19" applyNumberFormat="1" applyFont="1" applyBorder="1" applyAlignment="1" applyProtection="1">
      <alignment horizontal="center"/>
      <protection/>
    </xf>
    <xf numFmtId="166" fontId="0" fillId="0" borderId="5" xfId="19" applyNumberFormat="1" applyFont="1" applyBorder="1" applyAlignment="1" applyProtection="1">
      <alignment horizontal="center"/>
      <protection/>
    </xf>
    <xf numFmtId="0" fontId="0" fillId="0" borderId="5" xfId="19" applyFont="1" applyBorder="1">
      <alignment/>
      <protection/>
    </xf>
    <xf numFmtId="166" fontId="0" fillId="0" borderId="6" xfId="19" applyNumberFormat="1" applyFont="1" applyBorder="1" applyAlignment="1" applyProtection="1">
      <alignment horizontal="center"/>
      <protection/>
    </xf>
    <xf numFmtId="169" fontId="0" fillId="2" borderId="0" xfId="21" applyNumberFormat="1" applyFont="1" applyFill="1" applyAlignment="1" applyProtection="1">
      <alignment/>
      <protection/>
    </xf>
    <xf numFmtId="169" fontId="0" fillId="0" borderId="0" xfId="21" applyNumberFormat="1" applyFont="1" applyAlignment="1" applyProtection="1">
      <alignment/>
      <protection/>
    </xf>
    <xf numFmtId="0" fontId="0" fillId="0" borderId="9" xfId="19" applyFont="1" applyBorder="1">
      <alignment/>
      <protection/>
    </xf>
    <xf numFmtId="0" fontId="0" fillId="0" borderId="9" xfId="19" applyFont="1" applyBorder="1" applyAlignment="1">
      <alignment horizontal="center"/>
      <protection/>
    </xf>
    <xf numFmtId="0" fontId="1" fillId="0" borderId="0" xfId="19" applyFont="1" applyAlignment="1" applyProtection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0" fontId="1" fillId="0" borderId="0" xfId="19" applyFont="1" applyAlignment="1" applyProtection="1" quotePrefix="1">
      <alignment horizontal="center"/>
      <protection/>
    </xf>
    <xf numFmtId="0" fontId="5" fillId="0" borderId="0" xfId="19" applyFont="1">
      <alignment/>
      <protection/>
    </xf>
    <xf numFmtId="169" fontId="0" fillId="0" borderId="0" xfId="21" applyNumberFormat="1" applyFont="1" applyFill="1" applyAlignment="1" applyProtection="1">
      <alignment/>
      <protection/>
    </xf>
    <xf numFmtId="9" fontId="0" fillId="0" borderId="0" xfId="21" applyFont="1" applyFill="1" applyAlignment="1" applyProtection="1">
      <alignment/>
      <protection/>
    </xf>
    <xf numFmtId="0" fontId="0" fillId="0" borderId="0" xfId="20" applyFont="1" applyAlignment="1" quotePrefix="1">
      <alignment horizontal="left"/>
      <protection/>
    </xf>
    <xf numFmtId="0" fontId="7" fillId="0" borderId="0" xfId="19" applyFont="1" applyAlignment="1">
      <alignment horizontal="center"/>
      <protection/>
    </xf>
    <xf numFmtId="0" fontId="7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RAGON" xfId="19"/>
    <cellStyle name="Normal_Sheet1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35"/>
  <sheetViews>
    <sheetView showGridLines="0" tabSelected="1" workbookViewId="0" topLeftCell="A1">
      <selection activeCell="B1" sqref="B1:I1"/>
    </sheetView>
  </sheetViews>
  <sheetFormatPr defaultColWidth="9.7109375" defaultRowHeight="12.75"/>
  <cols>
    <col min="1" max="1" width="1.7109375" style="2" customWidth="1"/>
    <col min="2" max="2" width="9.7109375" style="2" customWidth="1"/>
    <col min="3" max="3" width="6.7109375" style="2" customWidth="1"/>
    <col min="4" max="5" width="10.7109375" style="2" customWidth="1"/>
    <col min="6" max="6" width="9.7109375" style="2" customWidth="1"/>
    <col min="7" max="8" width="10.7109375" style="2" customWidth="1"/>
    <col min="9" max="16384" width="9.7109375" style="2" customWidth="1"/>
  </cols>
  <sheetData>
    <row r="1" spans="2:9" ht="15.75">
      <c r="B1" s="61" t="s">
        <v>0</v>
      </c>
      <c r="C1" s="61"/>
      <c r="D1" s="61"/>
      <c r="E1" s="61"/>
      <c r="F1" s="61"/>
      <c r="G1" s="61"/>
      <c r="H1" s="61"/>
      <c r="I1" s="61"/>
    </row>
    <row r="2" spans="2:8" ht="12.75">
      <c r="B2" s="30"/>
      <c r="C2" s="29"/>
      <c r="D2" s="29"/>
      <c r="E2" s="29"/>
      <c r="F2" s="29"/>
      <c r="G2" s="29"/>
      <c r="H2" s="29"/>
    </row>
    <row r="3" spans="2:8" ht="15">
      <c r="B3" s="57" t="s">
        <v>1</v>
      </c>
      <c r="C3" s="35"/>
      <c r="D3" s="56"/>
      <c r="E3" s="56"/>
      <c r="F3" s="31"/>
      <c r="G3" s="56"/>
      <c r="H3" s="30"/>
    </row>
    <row r="5" spans="2:8" ht="12.75">
      <c r="B5" s="36">
        <v>60</v>
      </c>
      <c r="C5" s="27" t="s">
        <v>2</v>
      </c>
      <c r="H5" s="3"/>
    </row>
    <row r="6" spans="2:8" ht="12.75">
      <c r="B6" s="36">
        <v>3</v>
      </c>
      <c r="C6" s="27" t="s">
        <v>3</v>
      </c>
      <c r="H6" s="4"/>
    </row>
    <row r="7" spans="2:8" ht="12.75">
      <c r="B7" s="36">
        <v>12</v>
      </c>
      <c r="C7" s="27" t="s">
        <v>4</v>
      </c>
      <c r="H7" s="3"/>
    </row>
    <row r="8" spans="2:9" ht="12.75">
      <c r="B8" s="52"/>
      <c r="C8" s="53"/>
      <c r="D8" s="52"/>
      <c r="E8" s="52"/>
      <c r="F8" s="52"/>
      <c r="G8" s="52"/>
      <c r="H8" s="52"/>
      <c r="I8" s="52"/>
    </row>
    <row r="10" spans="2:8" ht="15">
      <c r="B10" s="32" t="s">
        <v>5</v>
      </c>
      <c r="G10" s="37">
        <v>0.05</v>
      </c>
      <c r="H10" s="27" t="s">
        <v>6</v>
      </c>
    </row>
    <row r="11" spans="2:8" ht="15">
      <c r="B11" s="32" t="s">
        <v>7</v>
      </c>
      <c r="G11" s="59">
        <f>1-Strong</f>
        <v>0.95</v>
      </c>
      <c r="H11" s="27" t="s">
        <v>8</v>
      </c>
    </row>
    <row r="13" spans="2:8" ht="12.75">
      <c r="B13" s="30" t="s">
        <v>9</v>
      </c>
      <c r="C13" s="29"/>
      <c r="D13" s="54" t="s">
        <v>10</v>
      </c>
      <c r="E13" s="55"/>
      <c r="F13"/>
      <c r="G13" s="54" t="s">
        <v>11</v>
      </c>
      <c r="H13" s="55"/>
    </row>
    <row r="14" spans="2:8" ht="12.75">
      <c r="B14" s="30" t="s">
        <v>12</v>
      </c>
      <c r="C14" s="35" t="s">
        <v>13</v>
      </c>
      <c r="D14" s="56" t="s">
        <v>14</v>
      </c>
      <c r="E14" s="56" t="s">
        <v>15</v>
      </c>
      <c r="F14" s="31"/>
      <c r="G14" s="56" t="s">
        <v>14</v>
      </c>
      <c r="H14" s="30" t="s">
        <v>15</v>
      </c>
    </row>
    <row r="15" ht="13.5" thickBot="1">
      <c r="C15" s="5"/>
    </row>
    <row r="16" spans="2:8" ht="12.75">
      <c r="B16" s="3" t="s">
        <v>16</v>
      </c>
      <c r="C16" s="50">
        <v>0.05</v>
      </c>
      <c r="D16" s="38" t="s">
        <v>17</v>
      </c>
      <c r="E16" s="39" t="s">
        <v>17</v>
      </c>
      <c r="F16" s="40"/>
      <c r="G16" s="39" t="s">
        <v>17</v>
      </c>
      <c r="H16" s="41" t="s">
        <v>17</v>
      </c>
    </row>
    <row r="17" spans="2:8" ht="12.75">
      <c r="B17" s="3" t="s">
        <v>18</v>
      </c>
      <c r="C17" s="50">
        <v>0.15</v>
      </c>
      <c r="D17" s="42" t="s">
        <v>17</v>
      </c>
      <c r="E17" s="43" t="s">
        <v>17</v>
      </c>
      <c r="F17" s="44"/>
      <c r="G17" s="43" t="s">
        <v>17</v>
      </c>
      <c r="H17" s="45" t="s">
        <v>17</v>
      </c>
    </row>
    <row r="18" spans="2:10" ht="12.75">
      <c r="B18" s="3" t="s">
        <v>19</v>
      </c>
      <c r="C18" s="50">
        <v>0.1</v>
      </c>
      <c r="D18" s="42" t="s">
        <v>17</v>
      </c>
      <c r="E18" s="43" t="s">
        <v>17</v>
      </c>
      <c r="F18" s="44"/>
      <c r="G18" s="43" t="s">
        <v>17</v>
      </c>
      <c r="H18" s="45" t="s">
        <v>17</v>
      </c>
      <c r="J18" s="6"/>
    </row>
    <row r="19" spans="2:8" ht="12.75">
      <c r="B19" s="3" t="s">
        <v>20</v>
      </c>
      <c r="C19" s="50">
        <v>0.6</v>
      </c>
      <c r="D19" s="42" t="s">
        <v>21</v>
      </c>
      <c r="E19" s="43" t="s">
        <v>17</v>
      </c>
      <c r="F19" s="44"/>
      <c r="G19" s="43" t="s">
        <v>17</v>
      </c>
      <c r="H19" s="45" t="s">
        <v>17</v>
      </c>
    </row>
    <row r="20" spans="2:8" ht="13.5" thickBot="1">
      <c r="B20" s="3" t="s">
        <v>22</v>
      </c>
      <c r="C20" s="58">
        <f>1-SUM(C16:C19)</f>
        <v>0.09999999999999998</v>
      </c>
      <c r="D20" s="46" t="s">
        <v>21</v>
      </c>
      <c r="E20" s="47" t="s">
        <v>21</v>
      </c>
      <c r="F20" s="48"/>
      <c r="G20" s="47" t="s">
        <v>21</v>
      </c>
      <c r="H20" s="49" t="s">
        <v>17</v>
      </c>
    </row>
    <row r="21" spans="2:9" ht="12.75">
      <c r="B21" s="52"/>
      <c r="C21" s="53"/>
      <c r="D21" s="52"/>
      <c r="E21" s="52"/>
      <c r="F21" s="52"/>
      <c r="G21" s="52"/>
      <c r="H21" s="52"/>
      <c r="I21" s="52"/>
    </row>
    <row r="22" ht="12.75">
      <c r="C22" s="5"/>
    </row>
    <row r="23" spans="2:7" ht="15">
      <c r="B23" s="32" t="s">
        <v>5</v>
      </c>
      <c r="C23" s="33"/>
      <c r="E23"/>
      <c r="F23" s="37">
        <v>0.6</v>
      </c>
      <c r="G23" s="28" t="s">
        <v>23</v>
      </c>
    </row>
    <row r="24" spans="2:7" ht="15">
      <c r="B24" s="34" t="s">
        <v>24</v>
      </c>
      <c r="C24" s="33"/>
      <c r="F24" s="28"/>
      <c r="G24"/>
    </row>
    <row r="25" ht="12.75">
      <c r="C25" s="5"/>
    </row>
    <row r="26" spans="2:8" ht="12.75">
      <c r="B26" s="30" t="s">
        <v>9</v>
      </c>
      <c r="C26" s="29"/>
      <c r="D26" s="54" t="s">
        <v>10</v>
      </c>
      <c r="E26" s="55"/>
      <c r="F26"/>
      <c r="G26" s="54" t="s">
        <v>11</v>
      </c>
      <c r="H26" s="55"/>
    </row>
    <row r="27" spans="2:8" ht="12.75">
      <c r="B27" s="30" t="s">
        <v>12</v>
      </c>
      <c r="C27" s="35" t="s">
        <v>13</v>
      </c>
      <c r="D27" s="56" t="s">
        <v>14</v>
      </c>
      <c r="E27" s="56" t="s">
        <v>15</v>
      </c>
      <c r="F27" s="31"/>
      <c r="G27" s="56" t="s">
        <v>14</v>
      </c>
      <c r="H27" s="30" t="s">
        <v>15</v>
      </c>
    </row>
    <row r="28" ht="13.5" thickBot="1">
      <c r="C28" s="5"/>
    </row>
    <row r="29" spans="2:8" ht="12.75">
      <c r="B29" s="3" t="s">
        <v>16</v>
      </c>
      <c r="C29" s="51">
        <f>C16</f>
        <v>0.05</v>
      </c>
      <c r="D29" s="38" t="s">
        <v>17</v>
      </c>
      <c r="E29" s="39" t="s">
        <v>25</v>
      </c>
      <c r="F29" s="40"/>
      <c r="G29" s="39" t="s">
        <v>17</v>
      </c>
      <c r="H29" s="41" t="s">
        <v>25</v>
      </c>
    </row>
    <row r="30" spans="2:8" ht="12.75">
      <c r="B30" s="3" t="s">
        <v>18</v>
      </c>
      <c r="C30" s="51">
        <f>C17</f>
        <v>0.15</v>
      </c>
      <c r="D30" s="42" t="s">
        <v>21</v>
      </c>
      <c r="E30" s="43" t="s">
        <v>25</v>
      </c>
      <c r="F30" s="44"/>
      <c r="G30" s="43" t="s">
        <v>17</v>
      </c>
      <c r="H30" s="45" t="s">
        <v>25</v>
      </c>
    </row>
    <row r="31" spans="2:8" ht="12.75">
      <c r="B31" s="3" t="s">
        <v>19</v>
      </c>
      <c r="C31" s="51">
        <f>C18</f>
        <v>0.1</v>
      </c>
      <c r="D31" s="42" t="s">
        <v>21</v>
      </c>
      <c r="E31" s="43" t="s">
        <v>25</v>
      </c>
      <c r="F31" s="44"/>
      <c r="G31" s="43" t="s">
        <v>21</v>
      </c>
      <c r="H31" s="45" t="s">
        <v>25</v>
      </c>
    </row>
    <row r="32" spans="2:8" ht="12.75">
      <c r="B32" s="3" t="s">
        <v>20</v>
      </c>
      <c r="C32" s="51">
        <f>C19</f>
        <v>0.6</v>
      </c>
      <c r="D32" s="42" t="s">
        <v>21</v>
      </c>
      <c r="E32" s="43" t="s">
        <v>25</v>
      </c>
      <c r="F32" s="44"/>
      <c r="G32" s="43" t="s">
        <v>21</v>
      </c>
      <c r="H32" s="45" t="s">
        <v>25</v>
      </c>
    </row>
    <row r="33" spans="2:8" ht="13.5" thickBot="1">
      <c r="B33" s="3" t="s">
        <v>22</v>
      </c>
      <c r="C33" s="51">
        <f>C20</f>
        <v>0.09999999999999998</v>
      </c>
      <c r="D33" s="46" t="s">
        <v>21</v>
      </c>
      <c r="E33" s="47" t="s">
        <v>25</v>
      </c>
      <c r="F33" s="48"/>
      <c r="G33" s="47" t="s">
        <v>21</v>
      </c>
      <c r="H33" s="49" t="s">
        <v>25</v>
      </c>
    </row>
    <row r="35" ht="12.75">
      <c r="C35" s="27" t="s">
        <v>26</v>
      </c>
    </row>
  </sheetData>
  <mergeCells count="1">
    <mergeCell ref="B1:I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6384" width="9.140625" style="1" customWidth="1"/>
  </cols>
  <sheetData>
    <row r="1" spans="2:8" ht="15.75">
      <c r="B1" s="62" t="s">
        <v>27</v>
      </c>
      <c r="C1" s="62"/>
      <c r="D1" s="62"/>
      <c r="E1" s="62"/>
      <c r="F1" s="62"/>
      <c r="G1" s="62"/>
      <c r="H1" s="62"/>
    </row>
    <row r="3" spans="3:8" ht="12.75">
      <c r="C3" s="21" t="s">
        <v>28</v>
      </c>
      <c r="E3" s="22" t="s">
        <v>29</v>
      </c>
      <c r="F3" s="22" t="s">
        <v>29</v>
      </c>
      <c r="G3" s="22" t="s">
        <v>30</v>
      </c>
      <c r="H3" s="22" t="s">
        <v>30</v>
      </c>
    </row>
    <row r="4" spans="3:8" ht="12.75">
      <c r="C4" s="23" t="s">
        <v>31</v>
      </c>
      <c r="E4" s="22" t="s">
        <v>32</v>
      </c>
      <c r="F4" s="22" t="s">
        <v>33</v>
      </c>
      <c r="G4" s="22" t="s">
        <v>32</v>
      </c>
      <c r="H4" s="22" t="s">
        <v>33</v>
      </c>
    </row>
    <row r="5" ht="6.75" customHeight="1" thickBot="1">
      <c r="C5" s="24"/>
    </row>
    <row r="6" spans="3:8" ht="12.75">
      <c r="C6" s="25" t="s">
        <v>34</v>
      </c>
      <c r="D6" s="26"/>
      <c r="E6" s="8">
        <f>Strong*SUMIF(strong_cut.vs.cut,"y",CEI_Probs)+Weak*SUMIF(weak_cut.vs.cut,"y",CEI_Probs)</f>
        <v>0.12999999999999998</v>
      </c>
      <c r="F6" s="9">
        <f>Strong*SUMIF(strong_cut.vs.cut,"y",CEI_Probs)+Weak*SUMIF(weak_cut.vs.cut,"y",CEI_Probs)</f>
        <v>0.12999999999999998</v>
      </c>
      <c r="G6" s="9">
        <f>Strong*SUMIF(strong_cut.vs.new,"y",CEI_Probs)+Weak*SUMIF(weak_cut.vs.new,"y",CEI_Probs)</f>
        <v>0.004999999999999999</v>
      </c>
      <c r="H6" s="10">
        <f>Strong*SUMIF(strong_cut.vs.new,"y",CEI_Probs)+Weak*SUMIF(weak_cut.vs.new,"y",CEI_Probs)</f>
        <v>0.004999999999999999</v>
      </c>
    </row>
    <row r="7" spans="3:8" ht="13.5" thickBot="1">
      <c r="C7" s="25" t="s">
        <v>35</v>
      </c>
      <c r="D7" s="26"/>
      <c r="E7" s="11">
        <f>Strong*Disk.works*SUMIF(strong_disk.vs.cut,"y",CEI_Probs)+Weak*SUMIF(weak_cut.vs.cut,"y",CEI_Probs)</f>
        <v>0.12349999999999997</v>
      </c>
      <c r="F7" s="12">
        <f>Strong*Disk.works*SUMIF(strong_disk.vs.new,"y",CEI_Probs)+Weak*SUMIF(weak_cut.vs.cut,"y",CEI_Probs)</f>
        <v>0.11899999999999997</v>
      </c>
      <c r="G7" s="12">
        <f>Strong*Disk.works*SUMIF(strong_disk.vs.cut,"y",CEI_Probs)+Weak*SUMIF(weak_cut.vs.new,"y",CEI_Probs)</f>
        <v>0.028499999999999998</v>
      </c>
      <c r="H7" s="13">
        <f>Strong*Disk.works*SUMIF(strong_disk.vs.new,"y",CEI_Probs)+Weak*SUMIF(weak_cut.vs.new,"y",CEI_Probs)</f>
        <v>0.023999999999999997</v>
      </c>
    </row>
    <row r="8" spans="3:8" ht="12.75">
      <c r="C8" s="25"/>
      <c r="E8" s="20"/>
      <c r="F8" s="20"/>
      <c r="G8" s="20"/>
      <c r="H8" s="20"/>
    </row>
    <row r="9" spans="3:8" ht="12.75">
      <c r="C9" s="21" t="s">
        <v>36</v>
      </c>
      <c r="E9" s="7" t="s">
        <v>29</v>
      </c>
      <c r="F9" s="7" t="s">
        <v>29</v>
      </c>
      <c r="G9" s="7" t="s">
        <v>30</v>
      </c>
      <c r="H9" s="7" t="s">
        <v>30</v>
      </c>
    </row>
    <row r="10" spans="3:8" ht="12.75">
      <c r="C10" s="23" t="s">
        <v>37</v>
      </c>
      <c r="E10" s="7" t="s">
        <v>32</v>
      </c>
      <c r="F10" s="7" t="s">
        <v>33</v>
      </c>
      <c r="G10" s="7" t="s">
        <v>32</v>
      </c>
      <c r="H10" s="7" t="s">
        <v>33</v>
      </c>
    </row>
    <row r="11" ht="6.75" customHeight="1" thickBot="1">
      <c r="C11" s="24"/>
    </row>
    <row r="12" spans="3:8" ht="12.75">
      <c r="C12" s="25" t="s">
        <v>34</v>
      </c>
      <c r="E12" s="14">
        <f>-Cut.Cost-E6*Success.Cost</f>
        <v>-10.799999999999999</v>
      </c>
      <c r="F12" s="15">
        <f>-Cut.Cost-F6*Success.Cost</f>
        <v>-10.799999999999999</v>
      </c>
      <c r="G12" s="15">
        <f>-New.Cost-G6*Success.Cost</f>
        <v>-12.3</v>
      </c>
      <c r="H12" s="16">
        <f>-New.Cost-H6*Success.Cost</f>
        <v>-12.3</v>
      </c>
    </row>
    <row r="13" spans="3:8" ht="13.5" thickBot="1">
      <c r="C13" s="25" t="s">
        <v>35</v>
      </c>
      <c r="E13" s="17">
        <f>-Cut.Cost*(Weak+Strong*Disk.works)-E7*Success.Cost</f>
        <v>-10.349999999999998</v>
      </c>
      <c r="F13" s="18">
        <f>-Cut.Cost*Weak-New.Cost*Strong*Disk.works-F7*Success.Cost</f>
        <v>-10.349999999999998</v>
      </c>
      <c r="G13" s="18">
        <f>-New.Cost*Weak-Cut.Cost*Strong*Disk.works-G7*Success.Cost</f>
        <v>-13.2</v>
      </c>
      <c r="H13" s="19">
        <f>-New.Cost*(Weak+Strong*Disk.works)-H7*Success.Cost</f>
        <v>-13.2</v>
      </c>
    </row>
    <row r="16" ht="12.75">
      <c r="B16" s="1" t="s">
        <v>38</v>
      </c>
    </row>
    <row r="17" ht="12.75">
      <c r="B17" s="1" t="s">
        <v>39</v>
      </c>
    </row>
    <row r="18" spans="2:8" ht="12.75">
      <c r="B18" s="60" t="s">
        <v>40</v>
      </c>
      <c r="G18"/>
      <c r="H18"/>
    </row>
    <row r="19" ht="12.75">
      <c r="B19" s="1" t="s">
        <v>41</v>
      </c>
    </row>
    <row r="20" spans="2:6" ht="12.75">
      <c r="B20" s="1" t="s">
        <v>42</v>
      </c>
      <c r="F20"/>
    </row>
    <row r="21" ht="12.75">
      <c r="B21" s="1" t="s">
        <v>43</v>
      </c>
    </row>
    <row r="23" ht="12.75">
      <c r="B23" s="1" t="s">
        <v>44</v>
      </c>
    </row>
    <row r="24" ht="12.75">
      <c r="B24" s="1" t="s">
        <v>45</v>
      </c>
    </row>
  </sheetData>
  <mergeCells count="1">
    <mergeCell ref="B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1997-04-27T20:39:23Z</dcterms:created>
  <dcterms:modified xsi:type="dcterms:W3CDTF">2007-04-17T17:49:13Z</dcterms:modified>
  <cp:category/>
  <cp:version/>
  <cp:contentType/>
  <cp:contentStatus/>
</cp:coreProperties>
</file>