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35" activeTab="0"/>
  </bookViews>
  <sheets>
    <sheet name="TV pilot" sheetId="1" r:id="rId1"/>
    <sheet name="Snow removal" sheetId="2" r:id="rId2"/>
    <sheet name="Sealcoat" sheetId="3" r:id="rId3"/>
  </sheets>
  <definedNames>
    <definedName name="prod_cost">'Sealcoat'!$H$49</definedName>
    <definedName name="purc_cost">'Sealcoat'!$H$50</definedName>
    <definedName name="reproc_rev">'Sealcoat'!$H$52</definedName>
    <definedName name="sales_rev">'Sealcoat'!$H$51</definedName>
  </definedNames>
  <calcPr fullCalcOnLoad="1"/>
</workbook>
</file>

<file path=xl/sharedStrings.xml><?xml version="1.0" encoding="utf-8"?>
<sst xmlns="http://schemas.openxmlformats.org/spreadsheetml/2006/main" count="205" uniqueCount="158">
  <si>
    <t>Hale's TV Productions</t>
  </si>
  <si>
    <t>network decision</t>
  </si>
  <si>
    <t>reject</t>
  </si>
  <si>
    <t>buy 1 yr</t>
  </si>
  <si>
    <t>buy 2 yrs</t>
  </si>
  <si>
    <t>pilot</t>
  </si>
  <si>
    <t>decision</t>
  </si>
  <si>
    <t>sell out</t>
  </si>
  <si>
    <t>likelihood</t>
  </si>
  <si>
    <t>Pr( review | network decision )</t>
  </si>
  <si>
    <t>review +</t>
  </si>
  <si>
    <t>review -</t>
  </si>
  <si>
    <t>Pr( network decision | review )</t>
  </si>
  <si>
    <t>E[ profit ]</t>
  </si>
  <si>
    <t>maximum</t>
  </si>
  <si>
    <t>Hale's has an expected profit of $101,500 if they acquire the</t>
  </si>
  <si>
    <t>review and act accordingly. Since they could make $100,000</t>
  </si>
  <si>
    <t>simply by selling out, the review isn't worth more than $1,500</t>
  </si>
  <si>
    <t>to them.</t>
  </si>
  <si>
    <t>In fact, depending on their attitude towards financial risk, they</t>
  </si>
  <si>
    <t>might want to sell out even after the review. After all, to gain the</t>
  </si>
  <si>
    <t>extra $1,500 in expected payoff, they have to risk some chance of</t>
  </si>
  <si>
    <t>a $100,000 loss. (That is, they have to prepare the pilot if the</t>
  </si>
  <si>
    <t>review is favorable. But even after a favorable review, there's a 8.7%</t>
  </si>
  <si>
    <t>chance that the network will reject their offering.)</t>
  </si>
  <si>
    <t>Martin's Service Station</t>
  </si>
  <si>
    <t>snowfall</t>
  </si>
  <si>
    <t>heavy</t>
  </si>
  <si>
    <t>moderate</t>
  </si>
  <si>
    <t>light</t>
  </si>
  <si>
    <t>snowplow</t>
  </si>
  <si>
    <t>nothing</t>
  </si>
  <si>
    <t>blade</t>
  </si>
  <si>
    <t>Pr( September | snowfall )</t>
  </si>
  <si>
    <t>Sept. cold</t>
  </si>
  <si>
    <t>Sept. mild</t>
  </si>
  <si>
    <t>Pr( snowfall | September )</t>
  </si>
  <si>
    <t>Martin should buy the snowplow if September is cold, and</t>
  </si>
  <si>
    <t>only the blade if September is mild. This yields him an expected</t>
  </si>
  <si>
    <t>profit of $1,617.50.</t>
  </si>
  <si>
    <t>Sealcoat, Inc.</t>
  </si>
  <si>
    <t>Net profit</t>
  </si>
  <si>
    <t>actual demand</t>
  </si>
  <si>
    <t>E[profit]</t>
  </si>
  <si>
    <t>cost/lb produced</t>
  </si>
  <si>
    <t>cost/lb purchased</t>
  </si>
  <si>
    <t>produced</t>
  </si>
  <si>
    <t>revenue/lb sold</t>
  </si>
  <si>
    <t>revenue/lb reprocessed</t>
  </si>
  <si>
    <t>likelihood( demand )</t>
  </si>
  <si>
    <t>The decision tree for this</t>
  </si>
  <si>
    <t>problem would have 27 terminal</t>
  </si>
  <si>
    <t xml:space="preserve">With no other information, the best Sealcoat can do is to </t>
  </si>
  <si>
    <t>branches. Since the tree is</t>
  </si>
  <si>
    <t>produce 200 pounds, yielding an expected profit of $47,000.</t>
  </si>
  <si>
    <t>merely a way to "picture" your</t>
  </si>
  <si>
    <t>calculations, this is a good</t>
  </si>
  <si>
    <t>With perfect information, Sealcoat can produce precisely the correct</t>
  </si>
  <si>
    <t>opportunity to try a problem</t>
  </si>
  <si>
    <t>amount every month, yielding an expected profit of $95,000.</t>
  </si>
  <si>
    <t>without using the tree.</t>
  </si>
  <si>
    <t>Pr( last | this )</t>
  </si>
  <si>
    <t>likelihood( last )</t>
  </si>
  <si>
    <t>demand</t>
  </si>
  <si>
    <t>last</t>
  </si>
  <si>
    <t>month</t>
  </si>
  <si>
    <t>Pr( this |last )</t>
  </si>
  <si>
    <t>demand last month</t>
  </si>
  <si>
    <t>production</t>
  </si>
  <si>
    <t>this</t>
  </si>
  <si>
    <t>E[ profit from acting optimally ]</t>
  </si>
  <si>
    <t>By producing 3000 pounds after a month in which 1000 pounds was demanded,</t>
  </si>
  <si>
    <t>2000 pounds after 2000 was demanded, and 1000 after 3000 was demanded,</t>
  </si>
  <si>
    <t>Sealcoat will have an expected profit of $57,900.</t>
  </si>
  <si>
    <t xml:space="preserve">This moves them 22.71% of the way up from $47,000 (the best they can do with </t>
  </si>
  <si>
    <t>no information) towards $97,000 (the best they can do with perfect information).</t>
  </si>
  <si>
    <t>The information contained in last month's demand figure is worth $10,900 to them.</t>
  </si>
  <si>
    <t>States of Nature</t>
  </si>
  <si>
    <r>
      <t>s</t>
    </r>
    <r>
      <rPr>
        <vertAlign val="subscript"/>
        <sz val="10"/>
        <rFont val="Arial"/>
        <family val="0"/>
      </rPr>
      <t>1</t>
    </r>
  </si>
  <si>
    <r>
      <t>s</t>
    </r>
    <r>
      <rPr>
        <vertAlign val="subscript"/>
        <sz val="10"/>
        <rFont val="Arial"/>
        <family val="0"/>
      </rPr>
      <t>2</t>
    </r>
  </si>
  <si>
    <r>
      <t>s</t>
    </r>
    <r>
      <rPr>
        <vertAlign val="subscript"/>
        <sz val="10"/>
        <rFont val="Arial"/>
        <family val="0"/>
      </rPr>
      <t>3</t>
    </r>
  </si>
  <si>
    <t>Decision Alternatives</t>
  </si>
  <si>
    <t>Produce Pilot</t>
  </si>
  <si>
    <r>
      <t>d</t>
    </r>
    <r>
      <rPr>
        <vertAlign val="subscript"/>
        <sz val="10"/>
        <rFont val="Arial"/>
        <family val="0"/>
      </rPr>
      <t>1</t>
    </r>
  </si>
  <si>
    <t>Sell to Competitor</t>
  </si>
  <si>
    <r>
      <t>d</t>
    </r>
    <r>
      <rPr>
        <vertAlign val="subscript"/>
        <sz val="10"/>
        <rFont val="Arial"/>
        <family val="0"/>
      </rPr>
      <t>2</t>
    </r>
  </si>
  <si>
    <t>Probability of States of Nature</t>
  </si>
  <si>
    <r>
      <t>P(I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) = .3, P(I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) = .7</t>
    </r>
  </si>
  <si>
    <r>
      <t>P(I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 = .6, P(I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 = .4</t>
    </r>
  </si>
  <si>
    <r>
      <t>P(I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 = .9, P(I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 = .1</t>
    </r>
  </si>
  <si>
    <t>The payoff table (profit in $1000s) for Hale's TV Production follows:</t>
  </si>
  <si>
    <t>For a consulting fee of $2500, an agency will review the plans for the comedy series and indicate the overall</t>
  </si>
  <si>
    <t>conditional probabilities are realistic appraisals of the agency's evaluation accuracy.</t>
  </si>
  <si>
    <r>
      <t>unfavorable (I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evaluation, what should Hale's decision strategy be? Assume that Hale believes the following</t>
    </r>
  </si>
  <si>
    <r>
      <t>chance of a favorable network reaction to the series. If the special agency review results in a favorable 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or an</t>
    </r>
  </si>
  <si>
    <t>Show the decision tree for this problem.</t>
  </si>
  <si>
    <t>What is the recommended decision strategy and the expected value, assuming the agency information is obtained.</t>
  </si>
  <si>
    <t>pay for the consulting information?</t>
  </si>
  <si>
    <t>Is the $2500 consulting fee worth the information? What is the maximum that Hale should be willing to</t>
  </si>
  <si>
    <t>The payoff table ($) for Martin's Service Station follows:</t>
  </si>
  <si>
    <t>Snowfall</t>
  </si>
  <si>
    <t>Heavy</t>
  </si>
  <si>
    <t>Moderate</t>
  </si>
  <si>
    <t>Light</t>
  </si>
  <si>
    <t>Purchase snowplow</t>
  </si>
  <si>
    <t>Do not invest</t>
  </si>
  <si>
    <t>Purchase blade</t>
  </si>
  <si>
    <r>
      <t>d</t>
    </r>
    <r>
      <rPr>
        <vertAlign val="subscript"/>
        <sz val="10"/>
        <rFont val="Arial"/>
        <family val="0"/>
      </rPr>
      <t>3</t>
    </r>
  </si>
  <si>
    <t>Suppose Martin decides to wait to check the September temperature pattern before making a final decision.</t>
  </si>
  <si>
    <t>decision?</t>
  </si>
  <si>
    <t>decision? If Martin does not observe an unseasonably cold September (I2), what is the recommended</t>
  </si>
  <si>
    <r>
      <t>Estimates of the probabilities associated with an unseasonably cold September 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are P(I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) = .30, </t>
    </r>
  </si>
  <si>
    <r>
      <t>P(I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)= .20, P(I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 = .05. If Martin observes an unseasonably cold September, what is the recommended</t>
    </r>
  </si>
  <si>
    <t>Sealcoat, Inc. has a contract with one of its customers to supply a unique liquid chemical product that will be used</t>
  </si>
  <si>
    <t>by the customer in the manufacture of a lubricant for airplane engines. Because of the chemical process used by</t>
  </si>
  <si>
    <t>Demand</t>
  </si>
  <si>
    <t>Probability</t>
  </si>
  <si>
    <t>Sealcoat has identified a pattern of demand for the product based on the customer's previous order quantity. Let:</t>
  </si>
  <si>
    <r>
      <t>I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 xml:space="preserve"> = customer's last order was 1000 pounds.</t>
    </r>
  </si>
  <si>
    <r>
      <t>I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= customer's last order was 2000 pounds.</t>
    </r>
  </si>
  <si>
    <r>
      <t>I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 xml:space="preserve"> = customer's last order was 3000 pounds.</t>
    </r>
  </si>
  <si>
    <t>The conditional probabilities follow:</t>
  </si>
  <si>
    <r>
      <t>P(I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) = .10, P(I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) = .40, P(I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) = .50</t>
    </r>
  </si>
  <si>
    <r>
      <t>P(I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 = .22, P(I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 = .68, P(I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 = .10</t>
    </r>
  </si>
  <si>
    <r>
      <t>P(I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 = .80, P(I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 = .20, P(I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|s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 = .00</t>
    </r>
  </si>
  <si>
    <t>make) decision before the customer places an order. Thus, Sealcoat can list the product demand alternatives of</t>
  </si>
  <si>
    <t>Sealcoat's manufacturing costs of $150 per pound, and the product sells at the fixed contract price of $200 per</t>
  </si>
  <si>
    <t>two months without spoilage, Sealcoat cannot inventory excess production until the customer's next three-month</t>
  </si>
  <si>
    <t>order. Therefore, if the customer's current order is less than Sealcoat has produced, the excess production will be</t>
  </si>
  <si>
    <t>reprocessed and valued at $50 per pound.</t>
  </si>
  <si>
    <t>The inventory decision in this problem is how much Sealcoat should produce given the costs and the possible</t>
  </si>
  <si>
    <t>Sealcoat has assessed the probability distribution for demand shown in the table below.</t>
  </si>
  <si>
    <t>Sealcoat, batch size for the liquid chemical product must be 1000 pounds. The customer has agreed to adjust</t>
  </si>
  <si>
    <t>manufacturing to the full batch quantities and will order either one, two or three batches every three months. Since an</t>
  </si>
  <si>
    <t>aging process of one month is necessary for the product, Sealcoat will have to make its production (how much to</t>
  </si>
  <si>
    <t>1000, 2000, or 3000 pounds, but the exact demand is unknown.</t>
  </si>
  <si>
    <t>pound. If the customer orders more than Sealcoat has produced, Sealcoat has agreed to absorb the added cost of</t>
  </si>
  <si>
    <t>filling the order by purchasing a higher quality substitute product from another chemical firm. The substitute produce,</t>
  </si>
  <si>
    <t>including transportation expenses, will cost Sealcoat $240 per pound. Since the product cannot be stored more than</t>
  </si>
  <si>
    <t>demands of 1000, 2000, or 3000 pounds. From historical data and an analysis of the customer's future demands,</t>
  </si>
  <si>
    <t>many batches will be purchased?</t>
  </si>
  <si>
    <t>Develop a payoff table for the Sealcoat problem.</t>
  </si>
  <si>
    <t>How many batches should Sealcoat produce every three months?</t>
  </si>
  <si>
    <t>How much of a discount should Sealcoat be willing to allow the customer for specifying in advance exactly how</t>
  </si>
  <si>
    <t>Develop an optimal decision strategy for Sealcoat.</t>
  </si>
  <si>
    <t>Martin is thinking about offering driveway-plowing services this winter. To do so, he'd need</t>
  </si>
  <si>
    <t>either to purchase a blade which could be mounted onto one of his tow-trucks (which would</t>
  </si>
  <si>
    <t>dedicated purely to snow removal.</t>
  </si>
  <si>
    <t>let him plow when the tow-truck wasn't needed for towing), or to buy a new snowplow vehicle</t>
  </si>
  <si>
    <t>How well his decision works out will depend, of course, on how heavy the snowfall is over</t>
  </si>
  <si>
    <t>the winter season.</t>
  </si>
  <si>
    <t>Hale's TV Productions has acquired a script for a pilot episode of a new television</t>
  </si>
  <si>
    <t>show. A competitor has heard of the script, and offered Hale $100,000 for the</t>
  </si>
  <si>
    <t>script and rights to the series concept.</t>
  </si>
  <si>
    <t>If Hale decides to produce the pilot and market the series themselves, they'll face</t>
  </si>
  <si>
    <r>
      <t>after-tax production costs of $100,000. If they then fail to sell the series to a network (s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),</t>
    </r>
  </si>
  <si>
    <r>
      <t>they'll not earn anything from the pilot. However, if a network offers them a one-year (s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</si>
  <si>
    <r>
      <t>or two-year (s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 contract, they'll net a profit on their investment.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</si>
</sst>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62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64" fontId="5" fillId="0" borderId="7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5" fillId="0" borderId="1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0" fillId="2" borderId="10" xfId="0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9" fontId="0" fillId="0" borderId="11" xfId="0" applyNumberFormat="1" applyBorder="1" applyAlignment="1">
      <alignment horizontal="center" vertical="top" wrapText="1"/>
    </xf>
    <xf numFmtId="9" fontId="0" fillId="0" borderId="13" xfId="0" applyNumberFormat="1" applyBorder="1" applyAlignment="1">
      <alignment horizontal="center" vertical="top" wrapText="1"/>
    </xf>
    <xf numFmtId="9" fontId="0" fillId="0" borderId="12" xfId="0" applyNumberForma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6"/>
  <sheetViews>
    <sheetView showGridLines="0" tabSelected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1.7109375" style="0" customWidth="1"/>
    <col min="3" max="6" width="10.7109375" style="0" customWidth="1"/>
  </cols>
  <sheetData>
    <row r="1" spans="2:6" ht="15.75">
      <c r="B1" s="63" t="s">
        <v>0</v>
      </c>
      <c r="C1" s="63"/>
      <c r="D1" s="63"/>
      <c r="E1" s="63"/>
      <c r="F1" s="63"/>
    </row>
    <row r="2" ht="12.75" customHeight="1"/>
    <row r="3" ht="12.75" customHeight="1">
      <c r="B3" t="s">
        <v>151</v>
      </c>
    </row>
    <row r="4" ht="12.75" customHeight="1">
      <c r="B4" t="s">
        <v>152</v>
      </c>
    </row>
    <row r="5" ht="12.75" customHeight="1">
      <c r="B5" t="s">
        <v>153</v>
      </c>
    </row>
    <row r="6" ht="12.75" customHeight="1"/>
    <row r="7" ht="12.75" customHeight="1">
      <c r="B7" t="s">
        <v>154</v>
      </c>
    </row>
    <row r="8" ht="12.75" customHeight="1">
      <c r="B8" t="s">
        <v>155</v>
      </c>
    </row>
    <row r="9" ht="12.75" customHeight="1">
      <c r="B9" t="s">
        <v>156</v>
      </c>
    </row>
    <row r="10" ht="12.75" customHeight="1">
      <c r="B10" t="s">
        <v>157</v>
      </c>
    </row>
    <row r="11" ht="12.75" customHeight="1"/>
    <row r="12" ht="12.75" customHeight="1">
      <c r="B12" t="s">
        <v>90</v>
      </c>
    </row>
    <row r="13" ht="12.75">
      <c r="B13" s="2"/>
    </row>
    <row r="14" spans="2:7" ht="12.75" customHeight="1">
      <c r="B14" s="64"/>
      <c r="C14" s="65"/>
      <c r="D14" s="66"/>
      <c r="E14" s="70" t="s">
        <v>77</v>
      </c>
      <c r="F14" s="71"/>
      <c r="G14" s="72"/>
    </row>
    <row r="15" spans="2:7" ht="15.75">
      <c r="B15" s="67"/>
      <c r="C15" s="68"/>
      <c r="D15" s="69"/>
      <c r="E15" s="41" t="s">
        <v>78</v>
      </c>
      <c r="F15" s="41" t="s">
        <v>79</v>
      </c>
      <c r="G15" s="41" t="s">
        <v>80</v>
      </c>
    </row>
    <row r="16" spans="2:7" ht="25.5">
      <c r="B16" s="73" t="s">
        <v>81</v>
      </c>
      <c r="C16" s="43" t="s">
        <v>82</v>
      </c>
      <c r="D16" s="43" t="s">
        <v>83</v>
      </c>
      <c r="E16" s="44">
        <v>-100</v>
      </c>
      <c r="F16" s="44">
        <v>50</v>
      </c>
      <c r="G16" s="44">
        <v>150</v>
      </c>
    </row>
    <row r="17" spans="2:7" ht="25.5">
      <c r="B17" s="74"/>
      <c r="C17" s="43" t="s">
        <v>84</v>
      </c>
      <c r="D17" s="43" t="s">
        <v>85</v>
      </c>
      <c r="E17" s="44">
        <v>100</v>
      </c>
      <c r="F17" s="44">
        <v>100</v>
      </c>
      <c r="G17" s="44">
        <v>100</v>
      </c>
    </row>
    <row r="18" spans="2:7" ht="25.5" customHeight="1">
      <c r="B18" s="60" t="s">
        <v>86</v>
      </c>
      <c r="C18" s="61"/>
      <c r="D18" s="62"/>
      <c r="E18" s="44">
        <v>0.2</v>
      </c>
      <c r="F18" s="44">
        <v>0.3</v>
      </c>
      <c r="G18" s="44">
        <v>0.5</v>
      </c>
    </row>
    <row r="19" ht="12.75" customHeight="1"/>
    <row r="20" s="46" customFormat="1" ht="12.75" customHeight="1">
      <c r="B20" s="46" t="s">
        <v>91</v>
      </c>
    </row>
    <row r="21" s="46" customFormat="1" ht="12.75" customHeight="1">
      <c r="B21" s="46" t="s">
        <v>94</v>
      </c>
    </row>
    <row r="22" s="46" customFormat="1" ht="12.75" customHeight="1">
      <c r="B22" s="46" t="s">
        <v>93</v>
      </c>
    </row>
    <row r="23" s="46" customFormat="1" ht="12.75" customHeight="1">
      <c r="B23" s="46" t="s">
        <v>92</v>
      </c>
    </row>
    <row r="24" s="46" customFormat="1" ht="12.75" customHeight="1"/>
    <row r="25" s="46" customFormat="1" ht="12.75" customHeight="1"/>
    <row r="26" s="46" customFormat="1" ht="12.75" customHeight="1">
      <c r="C26" s="47" t="s">
        <v>87</v>
      </c>
    </row>
    <row r="27" s="46" customFormat="1" ht="12.75" customHeight="1">
      <c r="C27" s="47" t="s">
        <v>88</v>
      </c>
    </row>
    <row r="28" s="46" customFormat="1" ht="12.75" customHeight="1">
      <c r="C28" s="47" t="s">
        <v>89</v>
      </c>
    </row>
    <row r="29" s="46" customFormat="1" ht="12.75" customHeight="1">
      <c r="B29" s="48"/>
    </row>
    <row r="30" s="46" customFormat="1" ht="12.75">
      <c r="B30" s="48" t="s">
        <v>95</v>
      </c>
    </row>
    <row r="31" ht="12.75">
      <c r="B31" s="42"/>
    </row>
    <row r="32" ht="12.75" customHeight="1">
      <c r="B32" s="42" t="s">
        <v>96</v>
      </c>
    </row>
    <row r="33" ht="12.75">
      <c r="B33" s="42"/>
    </row>
    <row r="34" ht="12.75">
      <c r="B34" s="42" t="s">
        <v>98</v>
      </c>
    </row>
    <row r="35" ht="12.75">
      <c r="B35" s="42" t="s">
        <v>97</v>
      </c>
    </row>
    <row r="36" ht="12.75">
      <c r="B36" s="42"/>
    </row>
    <row r="38" spans="4:6" ht="12.75">
      <c r="D38" s="1" t="s">
        <v>1</v>
      </c>
      <c r="E38" s="1"/>
      <c r="F38" s="1"/>
    </row>
    <row r="39" spans="3:6" ht="13.5" thickBot="1">
      <c r="C39" s="3"/>
      <c r="D39" s="24" t="s">
        <v>2</v>
      </c>
      <c r="E39" s="24" t="s">
        <v>3</v>
      </c>
      <c r="F39" s="24" t="s">
        <v>4</v>
      </c>
    </row>
    <row r="40" spans="3:6" ht="12.75">
      <c r="C40" s="24" t="s">
        <v>5</v>
      </c>
      <c r="D40" s="5">
        <v>-100</v>
      </c>
      <c r="E40" s="6">
        <v>50</v>
      </c>
      <c r="F40" s="7">
        <v>150</v>
      </c>
    </row>
    <row r="41" spans="2:6" ht="13.5" thickBot="1">
      <c r="B41" t="s">
        <v>6</v>
      </c>
      <c r="C41" s="24" t="s">
        <v>7</v>
      </c>
      <c r="D41" s="11">
        <v>100</v>
      </c>
      <c r="E41" s="12">
        <v>100</v>
      </c>
      <c r="F41" s="13">
        <v>100</v>
      </c>
    </row>
    <row r="43" spans="3:6" ht="12.75">
      <c r="C43" s="2" t="s">
        <v>8</v>
      </c>
      <c r="D43" s="14">
        <v>0.2</v>
      </c>
      <c r="E43" s="14">
        <v>0.3</v>
      </c>
      <c r="F43" s="14">
        <v>0.5</v>
      </c>
    </row>
    <row r="45" ht="12.75">
      <c r="B45" t="s">
        <v>9</v>
      </c>
    </row>
    <row r="47" spans="3:7" ht="13.5" thickBot="1">
      <c r="C47" s="3"/>
      <c r="D47" s="24" t="s">
        <v>2</v>
      </c>
      <c r="E47" s="24" t="s">
        <v>3</v>
      </c>
      <c r="F47" s="24" t="s">
        <v>4</v>
      </c>
      <c r="G47" s="2" t="s">
        <v>8</v>
      </c>
    </row>
    <row r="48" spans="3:7" ht="12.75">
      <c r="C48" s="24" t="s">
        <v>10</v>
      </c>
      <c r="D48" s="15">
        <v>0.3</v>
      </c>
      <c r="E48" s="16">
        <v>0.6</v>
      </c>
      <c r="F48" s="17">
        <v>0.9</v>
      </c>
      <c r="G48" s="14">
        <f>SUMPRODUCT(D48:F48,D43:F43)</f>
        <v>0.69</v>
      </c>
    </row>
    <row r="49" spans="3:7" ht="13.5" thickBot="1">
      <c r="C49" s="24" t="s">
        <v>11</v>
      </c>
      <c r="D49" s="21">
        <v>0.7</v>
      </c>
      <c r="E49" s="22">
        <v>0.4</v>
      </c>
      <c r="F49" s="23">
        <v>0.1</v>
      </c>
      <c r="G49" s="14">
        <f>SUMPRODUCT(D49:F49,D43:F43)</f>
        <v>0.31</v>
      </c>
    </row>
    <row r="51" ht="12.75">
      <c r="B51" t="s">
        <v>12</v>
      </c>
    </row>
    <row r="53" spans="3:6" ht="13.5" thickBot="1">
      <c r="C53" s="3"/>
      <c r="D53" s="24" t="s">
        <v>2</v>
      </c>
      <c r="E53" s="24" t="s">
        <v>3</v>
      </c>
      <c r="F53" s="24" t="s">
        <v>4</v>
      </c>
    </row>
    <row r="54" spans="3:6" ht="12.75">
      <c r="C54" s="24" t="s">
        <v>10</v>
      </c>
      <c r="D54" s="15">
        <f aca="true" t="shared" si="0" ref="D54:F55">D48*D$43/$G48</f>
        <v>0.08695652173913043</v>
      </c>
      <c r="E54" s="16">
        <f t="shared" si="0"/>
        <v>0.2608695652173913</v>
      </c>
      <c r="F54" s="17">
        <f t="shared" si="0"/>
        <v>0.6521739130434784</v>
      </c>
    </row>
    <row r="55" spans="3:6" ht="13.5" thickBot="1">
      <c r="C55" s="24" t="s">
        <v>11</v>
      </c>
      <c r="D55" s="21">
        <f t="shared" si="0"/>
        <v>0.4516129032258064</v>
      </c>
      <c r="E55" s="22">
        <f t="shared" si="0"/>
        <v>0.3870967741935484</v>
      </c>
      <c r="F55" s="23">
        <f t="shared" si="0"/>
        <v>0.16129032258064518</v>
      </c>
    </row>
    <row r="56" spans="3:6" ht="12.75">
      <c r="C56" s="31"/>
      <c r="D56" s="32"/>
      <c r="E56" s="32"/>
      <c r="F56" s="32"/>
    </row>
    <row r="57" spans="2:6" ht="12.75">
      <c r="B57" t="s">
        <v>13</v>
      </c>
      <c r="C57" s="31"/>
      <c r="D57" s="32"/>
      <c r="E57" s="32"/>
      <c r="F57" s="32"/>
    </row>
    <row r="58" spans="3:6" ht="12.75">
      <c r="C58" s="31"/>
      <c r="D58" s="32"/>
      <c r="E58" s="32"/>
      <c r="F58" s="32"/>
    </row>
    <row r="59" spans="4:5" ht="13.5" thickBot="1">
      <c r="D59" s="24" t="s">
        <v>10</v>
      </c>
      <c r="E59" s="24" t="s">
        <v>11</v>
      </c>
    </row>
    <row r="60" spans="3:5" ht="12.75">
      <c r="C60" s="24" t="s">
        <v>5</v>
      </c>
      <c r="D60" s="34">
        <f>SUMPRODUCT(D40:F40,$D$54:$F$54)</f>
        <v>102.17391304347828</v>
      </c>
      <c r="E60" s="35">
        <f>SUMPRODUCT(D40:F40,$D$55:$F$55)</f>
        <v>-1.6129032258064413</v>
      </c>
    </row>
    <row r="61" spans="3:5" ht="13.5" thickBot="1">
      <c r="C61" s="24" t="s">
        <v>7</v>
      </c>
      <c r="D61" s="38">
        <f>SUMPRODUCT(D41:F41,$D$54:$F$54)</f>
        <v>100.00000000000001</v>
      </c>
      <c r="E61" s="39">
        <f>SUMPRODUCT(D41:F41,$D$55:$F$55)</f>
        <v>100</v>
      </c>
    </row>
    <row r="62" spans="3:5" ht="12.75">
      <c r="C62" s="2" t="s">
        <v>14</v>
      </c>
      <c r="D62" s="33">
        <f>MAX(D60:D61)</f>
        <v>102.17391304347828</v>
      </c>
      <c r="E62" s="33">
        <f>MAX(E60:E61)</f>
        <v>100</v>
      </c>
    </row>
    <row r="63" ht="12.75">
      <c r="F63" s="33">
        <f>D62*G48+E62*G49</f>
        <v>101.50000000000001</v>
      </c>
    </row>
    <row r="66" ht="12.75">
      <c r="C66" t="s">
        <v>15</v>
      </c>
    </row>
    <row r="67" ht="12.75">
      <c r="C67" t="s">
        <v>16</v>
      </c>
    </row>
    <row r="68" ht="12.75">
      <c r="C68" t="s">
        <v>17</v>
      </c>
    </row>
    <row r="69" ht="12.75">
      <c r="C69" t="s">
        <v>18</v>
      </c>
    </row>
    <row r="71" ht="12.75">
      <c r="C71" t="s">
        <v>19</v>
      </c>
    </row>
    <row r="72" ht="12.75">
      <c r="C72" t="s">
        <v>20</v>
      </c>
    </row>
    <row r="73" ht="12.75">
      <c r="C73" t="s">
        <v>21</v>
      </c>
    </row>
    <row r="74" ht="12.75">
      <c r="C74" t="s">
        <v>22</v>
      </c>
    </row>
    <row r="75" ht="12.75">
      <c r="C75" t="s">
        <v>23</v>
      </c>
    </row>
    <row r="76" ht="12.75">
      <c r="C76" t="s">
        <v>24</v>
      </c>
    </row>
  </sheetData>
  <mergeCells count="5">
    <mergeCell ref="B18:D18"/>
    <mergeCell ref="B1:F1"/>
    <mergeCell ref="B14:D15"/>
    <mergeCell ref="E14:G14"/>
    <mergeCell ref="B16:B17"/>
  </mergeCells>
  <printOptions/>
  <pageMargins left="0.75" right="0.75" top="1" bottom="1" header="0.5" footer="0.5"/>
  <pageSetup horizontalDpi="600" verticalDpi="600" orientation="landscape" r:id="rId3"/>
  <headerFooter alignWithMargins="0">
    <oddHeader>&amp;C&amp;A</oddHeader>
    <oddFooter>&amp;CPage &amp;P</oddFooter>
  </headerFooter>
  <legacyDrawing r:id="rId2"/>
  <oleObjects>
    <oleObject progId="Pacestar.Diagram" shapeId="23386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3" max="3" width="12.57421875" style="0" customWidth="1"/>
  </cols>
  <sheetData>
    <row r="1" spans="2:6" ht="15.75">
      <c r="B1" s="63" t="s">
        <v>25</v>
      </c>
      <c r="C1" s="63"/>
      <c r="D1" s="63"/>
      <c r="E1" s="63"/>
      <c r="F1" s="63"/>
    </row>
    <row r="2" spans="2:6" ht="12.75" customHeight="1">
      <c r="B2" s="45"/>
      <c r="C2" s="45"/>
      <c r="D2" s="45"/>
      <c r="E2" s="45"/>
      <c r="F2" s="45"/>
    </row>
    <row r="3" spans="2:6" ht="12.75" customHeight="1">
      <c r="B3" t="s">
        <v>145</v>
      </c>
      <c r="C3" s="45"/>
      <c r="D3" s="45"/>
      <c r="E3" s="45"/>
      <c r="F3" s="45"/>
    </row>
    <row r="4" spans="2:6" ht="12.75" customHeight="1">
      <c r="B4" t="s">
        <v>146</v>
      </c>
      <c r="C4" s="45"/>
      <c r="D4" s="45"/>
      <c r="E4" s="45"/>
      <c r="F4" s="45"/>
    </row>
    <row r="5" spans="2:6" ht="12.75" customHeight="1">
      <c r="B5" t="s">
        <v>148</v>
      </c>
      <c r="C5" s="45"/>
      <c r="D5" s="45"/>
      <c r="E5" s="45"/>
      <c r="F5" s="45"/>
    </row>
    <row r="6" spans="2:6" ht="12.75" customHeight="1">
      <c r="B6" t="s">
        <v>147</v>
      </c>
      <c r="C6" s="45"/>
      <c r="D6" s="45"/>
      <c r="E6" s="45"/>
      <c r="F6" s="45"/>
    </row>
    <row r="7" spans="3:6" ht="12.75" customHeight="1">
      <c r="C7" s="45"/>
      <c r="D7" s="45"/>
      <c r="E7" s="45"/>
      <c r="F7" s="45"/>
    </row>
    <row r="8" spans="2:6" ht="12.75" customHeight="1">
      <c r="B8" t="s">
        <v>149</v>
      </c>
      <c r="C8" s="45"/>
      <c r="D8" s="45"/>
      <c r="E8" s="45"/>
      <c r="F8" s="45"/>
    </row>
    <row r="9" spans="2:6" ht="12.75" customHeight="1">
      <c r="B9" t="s">
        <v>150</v>
      </c>
      <c r="C9" s="45"/>
      <c r="D9" s="45"/>
      <c r="E9" s="45"/>
      <c r="F9" s="45"/>
    </row>
    <row r="10" spans="3:6" ht="12.75" customHeight="1">
      <c r="C10" s="45"/>
      <c r="D10" s="45"/>
      <c r="E10" s="45"/>
      <c r="F10" s="45"/>
    </row>
    <row r="11" ht="12.75">
      <c r="B11" t="s">
        <v>99</v>
      </c>
    </row>
    <row r="12" ht="12.75">
      <c r="B12" s="49"/>
    </row>
    <row r="13" spans="3:8" ht="12.75" customHeight="1">
      <c r="C13" s="75"/>
      <c r="D13" s="76"/>
      <c r="E13" s="77"/>
      <c r="F13" s="60" t="s">
        <v>100</v>
      </c>
      <c r="G13" s="61"/>
      <c r="H13" s="62"/>
    </row>
    <row r="14" spans="3:8" ht="12.75">
      <c r="C14" s="78"/>
      <c r="D14" s="79"/>
      <c r="E14" s="80"/>
      <c r="F14" s="50" t="s">
        <v>101</v>
      </c>
      <c r="G14" s="50" t="s">
        <v>102</v>
      </c>
      <c r="H14" s="50" t="s">
        <v>103</v>
      </c>
    </row>
    <row r="15" spans="3:8" ht="15.75">
      <c r="C15" s="81"/>
      <c r="D15" s="82"/>
      <c r="E15" s="83"/>
      <c r="F15" s="51" t="s">
        <v>78</v>
      </c>
      <c r="G15" s="51" t="s">
        <v>79</v>
      </c>
      <c r="H15" s="51" t="s">
        <v>80</v>
      </c>
    </row>
    <row r="16" spans="3:8" ht="25.5">
      <c r="C16" s="73" t="s">
        <v>81</v>
      </c>
      <c r="D16" s="43" t="s">
        <v>104</v>
      </c>
      <c r="E16" s="43" t="s">
        <v>83</v>
      </c>
      <c r="F16" s="44">
        <v>7000</v>
      </c>
      <c r="G16" s="44">
        <v>2000</v>
      </c>
      <c r="H16" s="44">
        <v>-9000</v>
      </c>
    </row>
    <row r="17" spans="3:8" ht="25.5">
      <c r="C17" s="84"/>
      <c r="D17" s="43" t="s">
        <v>105</v>
      </c>
      <c r="E17" s="43" t="s">
        <v>85</v>
      </c>
      <c r="F17" s="44">
        <v>0</v>
      </c>
      <c r="G17" s="44">
        <v>0</v>
      </c>
      <c r="H17" s="44">
        <v>0</v>
      </c>
    </row>
    <row r="18" spans="3:8" ht="25.5">
      <c r="C18" s="74"/>
      <c r="D18" s="43" t="s">
        <v>106</v>
      </c>
      <c r="E18" s="43" t="s">
        <v>107</v>
      </c>
      <c r="F18" s="44">
        <v>3500</v>
      </c>
      <c r="G18" s="44">
        <v>1000</v>
      </c>
      <c r="H18" s="44">
        <v>-1500</v>
      </c>
    </row>
    <row r="19" spans="3:8" ht="25.5" customHeight="1">
      <c r="C19" s="60" t="s">
        <v>86</v>
      </c>
      <c r="D19" s="61"/>
      <c r="E19" s="62"/>
      <c r="F19" s="44">
        <v>0.4</v>
      </c>
      <c r="G19" s="44">
        <v>0.3</v>
      </c>
      <c r="H19" s="44">
        <v>0.3</v>
      </c>
    </row>
    <row r="21" s="46" customFormat="1" ht="12.75" customHeight="1">
      <c r="B21" s="46" t="s">
        <v>108</v>
      </c>
    </row>
    <row r="22" s="46" customFormat="1" ht="12.75" customHeight="1">
      <c r="B22" s="46" t="s">
        <v>111</v>
      </c>
    </row>
    <row r="23" s="46" customFormat="1" ht="12.75" customHeight="1">
      <c r="B23" s="52" t="s">
        <v>112</v>
      </c>
    </row>
    <row r="24" s="46" customFormat="1" ht="12.75" customHeight="1">
      <c r="B24" s="46" t="s">
        <v>110</v>
      </c>
    </row>
    <row r="25" s="46" customFormat="1" ht="12.75" customHeight="1">
      <c r="B25" s="46" t="s">
        <v>109</v>
      </c>
    </row>
    <row r="28" spans="4:6" ht="12.75">
      <c r="D28" s="1" t="s">
        <v>26</v>
      </c>
      <c r="E28" s="1"/>
      <c r="F28" s="1"/>
    </row>
    <row r="29" spans="3:6" ht="13.5" thickBot="1">
      <c r="C29" s="3"/>
      <c r="D29" s="24" t="s">
        <v>27</v>
      </c>
      <c r="E29" s="24" t="s">
        <v>28</v>
      </c>
      <c r="F29" s="24" t="s">
        <v>29</v>
      </c>
    </row>
    <row r="30" spans="3:6" ht="12.75">
      <c r="C30" s="24" t="s">
        <v>30</v>
      </c>
      <c r="D30" s="5">
        <v>7000</v>
      </c>
      <c r="E30" s="6">
        <v>2000</v>
      </c>
      <c r="F30" s="7">
        <v>-9000</v>
      </c>
    </row>
    <row r="31" spans="2:6" ht="12.75">
      <c r="B31" t="s">
        <v>6</v>
      </c>
      <c r="C31" s="24" t="s">
        <v>31</v>
      </c>
      <c r="D31" s="8">
        <v>0</v>
      </c>
      <c r="E31" s="9">
        <v>0</v>
      </c>
      <c r="F31" s="10">
        <v>0</v>
      </c>
    </row>
    <row r="32" spans="3:6" ht="13.5" thickBot="1">
      <c r="C32" s="24" t="s">
        <v>32</v>
      </c>
      <c r="D32" s="11">
        <v>3500</v>
      </c>
      <c r="E32" s="12">
        <v>1000</v>
      </c>
      <c r="F32" s="13">
        <v>-1500</v>
      </c>
    </row>
    <row r="34" spans="3:6" ht="12.75">
      <c r="C34" s="2" t="s">
        <v>8</v>
      </c>
      <c r="D34" s="14">
        <v>0.4</v>
      </c>
      <c r="E34" s="14">
        <v>0.3</v>
      </c>
      <c r="F34" s="14">
        <v>0.3</v>
      </c>
    </row>
    <row r="36" ht="12.75">
      <c r="B36" t="s">
        <v>33</v>
      </c>
    </row>
    <row r="38" spans="3:7" ht="13.5" thickBot="1">
      <c r="C38" s="3"/>
      <c r="D38" s="24" t="s">
        <v>27</v>
      </c>
      <c r="E38" s="24" t="s">
        <v>28</v>
      </c>
      <c r="F38" s="24" t="s">
        <v>29</v>
      </c>
      <c r="G38" s="2" t="s">
        <v>8</v>
      </c>
    </row>
    <row r="39" spans="3:7" ht="12.75">
      <c r="C39" s="24" t="s">
        <v>34</v>
      </c>
      <c r="D39" s="15">
        <v>0.3</v>
      </c>
      <c r="E39" s="16">
        <v>0.2</v>
      </c>
      <c r="F39" s="17">
        <v>0.05</v>
      </c>
      <c r="G39" s="14">
        <f>SUMPRODUCT(D39:F39,D34:F34)</f>
        <v>0.195</v>
      </c>
    </row>
    <row r="40" spans="3:7" ht="13.5" thickBot="1">
      <c r="C40" s="24" t="s">
        <v>35</v>
      </c>
      <c r="D40" s="21">
        <f>1-D39</f>
        <v>0.7</v>
      </c>
      <c r="E40" s="22">
        <f>1-E39</f>
        <v>0.8</v>
      </c>
      <c r="F40" s="23">
        <f>1-F39</f>
        <v>0.95</v>
      </c>
      <c r="G40" s="14">
        <f>SUMPRODUCT(D40:F40,D34:F34)</f>
        <v>0.8049999999999999</v>
      </c>
    </row>
    <row r="42" ht="12.75">
      <c r="B42" t="s">
        <v>36</v>
      </c>
    </row>
    <row r="44" spans="3:6" ht="13.5" thickBot="1">
      <c r="C44" s="3"/>
      <c r="D44" s="24" t="s">
        <v>27</v>
      </c>
      <c r="E44" s="24" t="s">
        <v>28</v>
      </c>
      <c r="F44" s="24" t="s">
        <v>29</v>
      </c>
    </row>
    <row r="45" spans="3:6" ht="12.75">
      <c r="C45" s="24" t="s">
        <v>34</v>
      </c>
      <c r="D45" s="15">
        <f aca="true" t="shared" si="0" ref="D45:F46">D39*D$34/$G39</f>
        <v>0.6153846153846153</v>
      </c>
      <c r="E45" s="16">
        <f t="shared" si="0"/>
        <v>0.30769230769230765</v>
      </c>
      <c r="F45" s="17">
        <f t="shared" si="0"/>
        <v>0.07692307692307691</v>
      </c>
    </row>
    <row r="46" spans="3:6" ht="13.5" thickBot="1">
      <c r="C46" s="24" t="s">
        <v>35</v>
      </c>
      <c r="D46" s="21">
        <f t="shared" si="0"/>
        <v>0.34782608695652173</v>
      </c>
      <c r="E46" s="22">
        <f t="shared" si="0"/>
        <v>0.2981366459627329</v>
      </c>
      <c r="F46" s="23">
        <f t="shared" si="0"/>
        <v>0.35403726708074534</v>
      </c>
    </row>
    <row r="47" spans="3:6" ht="12.75">
      <c r="C47" s="31"/>
      <c r="D47" s="32"/>
      <c r="E47" s="32"/>
      <c r="F47" s="32"/>
    </row>
    <row r="48" spans="2:6" ht="12.75">
      <c r="B48" t="s">
        <v>13</v>
      </c>
      <c r="C48" s="31"/>
      <c r="D48" s="32"/>
      <c r="E48" s="32"/>
      <c r="F48" s="32"/>
    </row>
    <row r="49" spans="3:6" ht="12.75">
      <c r="C49" s="31"/>
      <c r="D49" s="32"/>
      <c r="E49" s="32"/>
      <c r="F49" s="32"/>
    </row>
    <row r="50" spans="4:5" ht="13.5" thickBot="1">
      <c r="D50" s="24" t="s">
        <v>34</v>
      </c>
      <c r="E50" s="24" t="s">
        <v>35</v>
      </c>
    </row>
    <row r="51" spans="3:5" ht="12.75">
      <c r="C51" s="24" t="s">
        <v>30</v>
      </c>
      <c r="D51" s="34">
        <f>SUMPRODUCT(D30:F30,$D$45:$F$45)</f>
        <v>4230.76923076923</v>
      </c>
      <c r="E51" s="35">
        <f>SUMPRODUCT(D30:F30,$D$46:$F$46)</f>
        <v>-155.27950310559027</v>
      </c>
    </row>
    <row r="52" spans="3:5" ht="12.75">
      <c r="C52" s="24" t="s">
        <v>31</v>
      </c>
      <c r="D52" s="36">
        <f>SUMPRODUCT(D31:F31,$D$45:$F$45)</f>
        <v>0</v>
      </c>
      <c r="E52" s="37">
        <f>SUMPRODUCT(D31:F31,$D$46:$F$46)</f>
        <v>0</v>
      </c>
    </row>
    <row r="53" spans="3:5" ht="13.5" thickBot="1">
      <c r="C53" s="24" t="s">
        <v>32</v>
      </c>
      <c r="D53" s="38">
        <f>SUMPRODUCT(D32:F32,$D$45:$F$45)</f>
        <v>2346.1538461538457</v>
      </c>
      <c r="E53" s="39">
        <f>SUMPRODUCT(D32:F32,$D$46:$F$46)</f>
        <v>984.472049689441</v>
      </c>
    </row>
    <row r="54" spans="3:5" ht="12.75">
      <c r="C54" s="2" t="s">
        <v>14</v>
      </c>
      <c r="D54" s="33">
        <f>MAX(D51:D53)</f>
        <v>4230.76923076923</v>
      </c>
      <c r="E54" s="33">
        <f>MAX(E51:E53)</f>
        <v>984.472049689441</v>
      </c>
    </row>
    <row r="55" ht="12.75">
      <c r="F55" s="33">
        <f>D54*G39+E54*G40</f>
        <v>1617.4999999999995</v>
      </c>
    </row>
    <row r="58" ht="12.75">
      <c r="C58" t="s">
        <v>37</v>
      </c>
    </row>
    <row r="59" ht="12.75">
      <c r="C59" t="s">
        <v>38</v>
      </c>
    </row>
    <row r="60" ht="12.75">
      <c r="C60" t="s">
        <v>39</v>
      </c>
    </row>
  </sheetData>
  <mergeCells count="5">
    <mergeCell ref="C19:E19"/>
    <mergeCell ref="B1:F1"/>
    <mergeCell ref="C13:E15"/>
    <mergeCell ref="F13:H13"/>
    <mergeCell ref="C16:C18"/>
  </mergeCells>
  <printOptions/>
  <pageMargins left="0.75" right="0.75" top="1" bottom="1" header="0.5" footer="0.5"/>
  <pageSetup horizontalDpi="600" verticalDpi="600" orientation="landscape" r:id="rId3"/>
  <headerFooter alignWithMargins="0">
    <oddHeader>&amp;C&amp;A</oddHeader>
    <oddFooter>&amp;CPage &amp;P</oddFooter>
  </headerFooter>
  <legacyDrawing r:id="rId2"/>
  <oleObjects>
    <oleObject progId="Pacestar.Diagram" shapeId="25023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93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1.7109375" style="0" customWidth="1"/>
    <col min="4" max="6" width="10.7109375" style="0" customWidth="1"/>
  </cols>
  <sheetData>
    <row r="1" spans="2:7" ht="15.75">
      <c r="B1" s="63" t="s">
        <v>40</v>
      </c>
      <c r="C1" s="63"/>
      <c r="D1" s="63"/>
      <c r="E1" s="63"/>
      <c r="F1" s="63"/>
      <c r="G1" s="63"/>
    </row>
    <row r="3" ht="12.75">
      <c r="B3" t="s">
        <v>113</v>
      </c>
    </row>
    <row r="4" ht="12.75">
      <c r="B4" t="s">
        <v>114</v>
      </c>
    </row>
    <row r="5" ht="12.75">
      <c r="B5" t="s">
        <v>132</v>
      </c>
    </row>
    <row r="6" ht="12.75">
      <c r="B6" t="s">
        <v>133</v>
      </c>
    </row>
    <row r="7" ht="12.75">
      <c r="B7" t="s">
        <v>134</v>
      </c>
    </row>
    <row r="8" ht="12.75">
      <c r="B8" t="s">
        <v>125</v>
      </c>
    </row>
    <row r="9" ht="12.75">
      <c r="B9" t="s">
        <v>135</v>
      </c>
    </row>
    <row r="11" ht="12.75">
      <c r="B11" t="s">
        <v>126</v>
      </c>
    </row>
    <row r="12" ht="12.75">
      <c r="B12" t="s">
        <v>136</v>
      </c>
    </row>
    <row r="13" ht="12.75">
      <c r="B13" t="s">
        <v>137</v>
      </c>
    </row>
    <row r="14" ht="12.75">
      <c r="B14" t="s">
        <v>138</v>
      </c>
    </row>
    <row r="15" ht="12.75">
      <c r="B15" t="s">
        <v>127</v>
      </c>
    </row>
    <row r="16" ht="12.75">
      <c r="B16" t="s">
        <v>128</v>
      </c>
    </row>
    <row r="17" ht="12.75">
      <c r="B17" t="s">
        <v>129</v>
      </c>
    </row>
    <row r="19" ht="12.75">
      <c r="B19" t="s">
        <v>130</v>
      </c>
    </row>
    <row r="20" ht="12.75">
      <c r="B20" t="s">
        <v>139</v>
      </c>
    </row>
    <row r="21" ht="12.75">
      <c r="B21" t="s">
        <v>131</v>
      </c>
    </row>
    <row r="23" spans="4:5" ht="12.75" customHeight="1">
      <c r="D23" s="53" t="s">
        <v>115</v>
      </c>
      <c r="E23" s="53" t="s">
        <v>116</v>
      </c>
    </row>
    <row r="24" spans="4:5" ht="12.75">
      <c r="D24" s="54">
        <v>1000</v>
      </c>
      <c r="E24" s="57">
        <v>0.3</v>
      </c>
    </row>
    <row r="25" spans="4:5" ht="12.75">
      <c r="D25" s="55">
        <v>2000</v>
      </c>
      <c r="E25" s="58">
        <v>0.5</v>
      </c>
    </row>
    <row r="26" spans="4:5" ht="12.75">
      <c r="D26" s="56">
        <v>3000</v>
      </c>
      <c r="E26" s="59">
        <v>0.2</v>
      </c>
    </row>
    <row r="27" spans="2:3" ht="12.75">
      <c r="B27" s="25"/>
      <c r="C27" s="25"/>
    </row>
    <row r="28" spans="2:3" ht="12.75">
      <c r="B28" s="25" t="s">
        <v>141</v>
      </c>
      <c r="C28" s="25"/>
    </row>
    <row r="29" spans="2:3" ht="12.75">
      <c r="B29" s="25" t="s">
        <v>142</v>
      </c>
      <c r="C29" s="25"/>
    </row>
    <row r="30" spans="2:3" ht="12.75">
      <c r="B30" s="25" t="s">
        <v>143</v>
      </c>
      <c r="C30" s="25"/>
    </row>
    <row r="31" spans="2:3" ht="12.75">
      <c r="B31" s="25" t="s">
        <v>140</v>
      </c>
      <c r="C31" s="25"/>
    </row>
    <row r="32" spans="2:3" ht="12.75">
      <c r="B32" s="25"/>
      <c r="C32" s="25"/>
    </row>
    <row r="33" spans="2:3" ht="12.75">
      <c r="B33" s="25" t="s">
        <v>117</v>
      </c>
      <c r="C33" s="25"/>
    </row>
    <row r="34" spans="2:3" ht="12.75">
      <c r="B34" s="25"/>
      <c r="C34" s="25"/>
    </row>
    <row r="35" spans="2:3" ht="15.75">
      <c r="B35" s="25" t="s">
        <v>118</v>
      </c>
      <c r="C35" s="25"/>
    </row>
    <row r="36" spans="2:3" ht="15.75">
      <c r="B36" s="25" t="s">
        <v>119</v>
      </c>
      <c r="C36" s="25"/>
    </row>
    <row r="37" spans="2:3" ht="15.75">
      <c r="B37" s="25" t="s">
        <v>120</v>
      </c>
      <c r="C37" s="25"/>
    </row>
    <row r="38" spans="2:3" ht="12.75">
      <c r="B38" s="25"/>
      <c r="C38" s="25"/>
    </row>
    <row r="39" spans="2:3" ht="12.75">
      <c r="B39" s="25" t="s">
        <v>121</v>
      </c>
      <c r="C39" s="25"/>
    </row>
    <row r="40" spans="2:3" ht="12.75">
      <c r="B40" s="25"/>
      <c r="C40" s="25"/>
    </row>
    <row r="41" spans="2:3" ht="15.75">
      <c r="B41" s="25" t="s">
        <v>122</v>
      </c>
      <c r="C41" s="25"/>
    </row>
    <row r="42" spans="2:3" ht="15.75">
      <c r="B42" s="25" t="s">
        <v>123</v>
      </c>
      <c r="C42" s="25"/>
    </row>
    <row r="43" spans="2:3" ht="15.75">
      <c r="B43" s="25" t="s">
        <v>124</v>
      </c>
      <c r="C43" s="25"/>
    </row>
    <row r="44" spans="2:3" ht="12.75">
      <c r="B44" s="25"/>
      <c r="C44" s="25"/>
    </row>
    <row r="45" spans="2:3" ht="12.75">
      <c r="B45" s="25" t="s">
        <v>144</v>
      </c>
      <c r="C45" s="25"/>
    </row>
    <row r="48" spans="2:6" ht="12.75">
      <c r="B48" t="s">
        <v>41</v>
      </c>
      <c r="D48" s="1" t="s">
        <v>42</v>
      </c>
      <c r="E48" s="1"/>
      <c r="F48" s="1"/>
    </row>
    <row r="49" spans="3:9" ht="13.5" thickBot="1">
      <c r="C49" s="3"/>
      <c r="D49" s="24">
        <v>1000</v>
      </c>
      <c r="E49" s="24">
        <v>2000</v>
      </c>
      <c r="F49" s="24">
        <v>3000</v>
      </c>
      <c r="G49" s="2" t="s">
        <v>43</v>
      </c>
      <c r="H49" s="4">
        <v>150</v>
      </c>
      <c r="I49" t="s">
        <v>44</v>
      </c>
    </row>
    <row r="50" spans="3:9" ht="12.75">
      <c r="C50" s="24">
        <v>1000</v>
      </c>
      <c r="D50" s="5">
        <f>-prod_cost*$C50+sales_rev*D$49+IF($C50&gt;=D$49,reproc_rev*($C50-D$49),-purc_cost*(D$49-$C50))</f>
        <v>50000</v>
      </c>
      <c r="E50" s="6">
        <f aca="true" t="shared" si="0" ref="E50:F52">-prod_cost*$C50+sales_rev*E$49+IF($C50&gt;=E$49,reproc_rev*($C50-E$49),-purc_cost*(E$49-$C50))</f>
        <v>10000</v>
      </c>
      <c r="F50" s="7">
        <f t="shared" si="0"/>
        <v>-30000</v>
      </c>
      <c r="G50" s="4">
        <f>SUMPRODUCT(D50:F50,$D$55:$F$55)</f>
        <v>14000</v>
      </c>
      <c r="H50" s="4">
        <v>240</v>
      </c>
      <c r="I50" t="s">
        <v>45</v>
      </c>
    </row>
    <row r="51" spans="2:9" ht="12.75">
      <c r="B51" s="2" t="s">
        <v>46</v>
      </c>
      <c r="C51" s="24">
        <v>2000</v>
      </c>
      <c r="D51" s="8">
        <f>-prod_cost*$C51+sales_rev*D$49+IF($C51&gt;=D$49,reproc_rev*($C51-D$49),-purc_cost*(D$49-$C51))</f>
        <v>-50000</v>
      </c>
      <c r="E51" s="9">
        <f t="shared" si="0"/>
        <v>100000</v>
      </c>
      <c r="F51" s="10">
        <f t="shared" si="0"/>
        <v>60000</v>
      </c>
      <c r="G51" s="30">
        <f>SUMPRODUCT(D51:F51,$D$55:$F$55)</f>
        <v>47000</v>
      </c>
      <c r="H51" s="4">
        <v>200</v>
      </c>
      <c r="I51" t="s">
        <v>47</v>
      </c>
    </row>
    <row r="52" spans="2:9" ht="13.5" thickBot="1">
      <c r="B52" s="2"/>
      <c r="C52" s="24">
        <v>3000</v>
      </c>
      <c r="D52" s="11">
        <f>-prod_cost*$C52+sales_rev*D$49+IF($C52&gt;=D$49,reproc_rev*($C52-D$49),-purc_cost*(D$49-$C52))</f>
        <v>-150000</v>
      </c>
      <c r="E52" s="12">
        <f t="shared" si="0"/>
        <v>0</v>
      </c>
      <c r="F52" s="13">
        <f t="shared" si="0"/>
        <v>150000</v>
      </c>
      <c r="G52" s="4">
        <f>SUMPRODUCT(D52:F52,$D$55:$F$55)</f>
        <v>-15000</v>
      </c>
      <c r="H52" s="4">
        <v>50</v>
      </c>
      <c r="I52" t="s">
        <v>48</v>
      </c>
    </row>
    <row r="53" spans="2:7" ht="12.75">
      <c r="B53" s="2"/>
      <c r="C53" t="s">
        <v>14</v>
      </c>
      <c r="D53" s="4">
        <f>MAX(D50:D52)</f>
        <v>50000</v>
      </c>
      <c r="E53" s="4">
        <f>MAX(E50:E52)</f>
        <v>100000</v>
      </c>
      <c r="F53" s="4">
        <f>MAX(F50:F52)</f>
        <v>150000</v>
      </c>
      <c r="G53" s="30">
        <f>SUMPRODUCT(D53:F53,$D$55:$F$55)</f>
        <v>95000</v>
      </c>
    </row>
    <row r="54" spans="2:6" ht="12.75">
      <c r="B54" s="2"/>
      <c r="D54" s="4"/>
      <c r="E54" s="4"/>
      <c r="F54" s="4"/>
    </row>
    <row r="55" spans="2:9" ht="12.75">
      <c r="B55" s="25" t="s">
        <v>49</v>
      </c>
      <c r="D55" s="14">
        <v>0.3</v>
      </c>
      <c r="E55" s="14">
        <v>0.5</v>
      </c>
      <c r="F55" s="14">
        <v>0.2</v>
      </c>
      <c r="I55" t="s">
        <v>50</v>
      </c>
    </row>
    <row r="56" spans="2:9" ht="12.75">
      <c r="B56" s="25"/>
      <c r="D56" s="14"/>
      <c r="E56" s="14"/>
      <c r="F56" s="14"/>
      <c r="I56" t="s">
        <v>51</v>
      </c>
    </row>
    <row r="57" spans="2:9" ht="12.75">
      <c r="B57" s="25" t="s">
        <v>52</v>
      </c>
      <c r="D57" s="14"/>
      <c r="E57" s="14"/>
      <c r="F57" s="14"/>
      <c r="I57" t="s">
        <v>53</v>
      </c>
    </row>
    <row r="58" spans="2:9" ht="12.75">
      <c r="B58" s="25" t="s">
        <v>54</v>
      </c>
      <c r="D58" s="14"/>
      <c r="E58" s="14"/>
      <c r="F58" s="14"/>
      <c r="I58" s="40" t="s">
        <v>55</v>
      </c>
    </row>
    <row r="59" spans="2:9" ht="12.75">
      <c r="B59" s="25"/>
      <c r="D59" s="14"/>
      <c r="E59" s="14"/>
      <c r="F59" s="14"/>
      <c r="I59" t="s">
        <v>56</v>
      </c>
    </row>
    <row r="60" spans="2:9" ht="12.75">
      <c r="B60" s="25" t="s">
        <v>57</v>
      </c>
      <c r="D60" s="14"/>
      <c r="E60" s="14"/>
      <c r="F60" s="14"/>
      <c r="I60" s="40" t="s">
        <v>58</v>
      </c>
    </row>
    <row r="61" spans="2:9" ht="12.75">
      <c r="B61" t="s">
        <v>59</v>
      </c>
      <c r="I61" t="s">
        <v>60</v>
      </c>
    </row>
    <row r="63" spans="2:7" ht="12.75">
      <c r="B63" t="s">
        <v>61</v>
      </c>
      <c r="D63" s="1" t="s">
        <v>42</v>
      </c>
      <c r="E63" s="1"/>
      <c r="F63" s="1"/>
      <c r="G63" s="25" t="s">
        <v>62</v>
      </c>
    </row>
    <row r="64" spans="3:6" ht="13.5" thickBot="1">
      <c r="C64" s="3"/>
      <c r="D64" s="24">
        <v>1000</v>
      </c>
      <c r="E64" s="24">
        <v>2000</v>
      </c>
      <c r="F64" s="24">
        <v>3000</v>
      </c>
    </row>
    <row r="65" spans="2:7" ht="12.75">
      <c r="B65" s="2" t="s">
        <v>63</v>
      </c>
      <c r="C65" s="24">
        <v>1000</v>
      </c>
      <c r="D65" s="15">
        <v>0.1</v>
      </c>
      <c r="E65" s="16">
        <v>0.22</v>
      </c>
      <c r="F65" s="17">
        <v>0.8</v>
      </c>
      <c r="G65" s="14">
        <f>SUMPRODUCT(D55:F55,D65:F65)</f>
        <v>0.30000000000000004</v>
      </c>
    </row>
    <row r="66" spans="2:7" ht="12.75">
      <c r="B66" s="2" t="s">
        <v>64</v>
      </c>
      <c r="C66" s="24">
        <v>2000</v>
      </c>
      <c r="D66" s="18">
        <v>0.4</v>
      </c>
      <c r="E66" s="19">
        <v>0.68</v>
      </c>
      <c r="F66" s="20">
        <v>0.2</v>
      </c>
      <c r="G66" s="14">
        <f>SUMPRODUCT(D55:F55,D66:F66)</f>
        <v>0.5</v>
      </c>
    </row>
    <row r="67" spans="2:7" ht="13.5" thickBot="1">
      <c r="B67" s="2" t="s">
        <v>65</v>
      </c>
      <c r="C67" s="24">
        <v>3000</v>
      </c>
      <c r="D67" s="21">
        <v>0.5</v>
      </c>
      <c r="E67" s="22">
        <v>0.1</v>
      </c>
      <c r="F67" s="23">
        <v>0</v>
      </c>
      <c r="G67" s="14">
        <f>SUMPRODUCT(D55:F55,D67:F67)</f>
        <v>0.2</v>
      </c>
    </row>
    <row r="70" spans="2:6" ht="12.75">
      <c r="B70" t="s">
        <v>66</v>
      </c>
      <c r="D70" s="1" t="s">
        <v>42</v>
      </c>
      <c r="E70" s="1"/>
      <c r="F70" s="1"/>
    </row>
    <row r="71" spans="3:6" ht="13.5" thickBot="1">
      <c r="C71" s="3"/>
      <c r="D71" s="24">
        <v>1000</v>
      </c>
      <c r="E71" s="24">
        <v>2000</v>
      </c>
      <c r="F71" s="24">
        <v>3000</v>
      </c>
    </row>
    <row r="72" spans="2:6" ht="12.75">
      <c r="B72" s="2" t="s">
        <v>63</v>
      </c>
      <c r="C72" s="24">
        <v>1000</v>
      </c>
      <c r="D72" s="15">
        <f>D65*D$55/$G65</f>
        <v>0.09999999999999998</v>
      </c>
      <c r="E72" s="16">
        <f aca="true" t="shared" si="1" ref="E72:F74">E65*E$55/$G65</f>
        <v>0.36666666666666664</v>
      </c>
      <c r="F72" s="17">
        <f t="shared" si="1"/>
        <v>0.5333333333333333</v>
      </c>
    </row>
    <row r="73" spans="2:6" ht="12.75">
      <c r="B73" s="2" t="s">
        <v>64</v>
      </c>
      <c r="C73" s="24">
        <v>2000</v>
      </c>
      <c r="D73" s="18">
        <f>D66*D$55/$G66</f>
        <v>0.24</v>
      </c>
      <c r="E73" s="19">
        <f t="shared" si="1"/>
        <v>0.68</v>
      </c>
      <c r="F73" s="20">
        <f t="shared" si="1"/>
        <v>0.08000000000000002</v>
      </c>
    </row>
    <row r="74" spans="2:6" ht="13.5" thickBot="1">
      <c r="B74" s="2" t="s">
        <v>65</v>
      </c>
      <c r="C74" s="24">
        <v>3000</v>
      </c>
      <c r="D74" s="21">
        <f>D67*D$55/$G67</f>
        <v>0.7499999999999999</v>
      </c>
      <c r="E74" s="22">
        <f t="shared" si="1"/>
        <v>0.25</v>
      </c>
      <c r="F74" s="23">
        <f t="shared" si="1"/>
        <v>0</v>
      </c>
    </row>
    <row r="77" spans="2:6" ht="12.75">
      <c r="B77" t="s">
        <v>13</v>
      </c>
      <c r="D77" s="1" t="s">
        <v>67</v>
      </c>
      <c r="E77" s="1"/>
      <c r="F77" s="1"/>
    </row>
    <row r="78" spans="3:6" ht="13.5" thickBot="1">
      <c r="C78" s="3"/>
      <c r="D78" s="24">
        <v>1000</v>
      </c>
      <c r="E78" s="24">
        <v>2000</v>
      </c>
      <c r="F78" s="24">
        <v>3000</v>
      </c>
    </row>
    <row r="79" spans="2:8" ht="12.75">
      <c r="B79" s="2" t="s">
        <v>68</v>
      </c>
      <c r="C79" s="24">
        <v>1000</v>
      </c>
      <c r="D79" s="5">
        <f>SUMPRODUCT(D50:F50,$D$72:$F$72)</f>
        <v>-7333.333333333334</v>
      </c>
      <c r="E79" s="6">
        <f>SUMPRODUCT(D50:F50,$D$73:$F$73)</f>
        <v>16400</v>
      </c>
      <c r="F79" s="29">
        <f>SUMPRODUCT(D50:F50,$D$74:$F$74)</f>
        <v>39999.99999999999</v>
      </c>
      <c r="H79" s="26"/>
    </row>
    <row r="80" spans="2:6" ht="12.75">
      <c r="B80" s="2" t="s">
        <v>69</v>
      </c>
      <c r="C80" s="24">
        <v>2000</v>
      </c>
      <c r="D80" s="8">
        <f>SUMPRODUCT(D51:F51,$D$72:$F$72)</f>
        <v>63666.666666666664</v>
      </c>
      <c r="E80" s="28">
        <f>SUMPRODUCT(D51:F51,$D$73:$F$73)</f>
        <v>60800</v>
      </c>
      <c r="F80" s="10">
        <f>SUMPRODUCT(D51:F51,$D$74:$F$74)</f>
        <v>-12499.999999999993</v>
      </c>
    </row>
    <row r="81" spans="2:6" ht="13.5" thickBot="1">
      <c r="B81" s="2" t="s">
        <v>65</v>
      </c>
      <c r="C81" s="24">
        <v>3000</v>
      </c>
      <c r="D81" s="27">
        <f>SUMPRODUCT(D52:F52,$D$72:$F$72)</f>
        <v>65000</v>
      </c>
      <c r="E81" s="12">
        <f>SUMPRODUCT(D52:F52,$D$73:$F$73)</f>
        <v>-24000</v>
      </c>
      <c r="F81" s="13">
        <f>SUMPRODUCT(D52:F52,$D$74:$F$74)</f>
        <v>-112499.99999999999</v>
      </c>
    </row>
    <row r="82" spans="3:6" ht="12.75">
      <c r="C82" s="2" t="s">
        <v>14</v>
      </c>
      <c r="D82" s="4">
        <f>MAX(D79:D81)</f>
        <v>65000</v>
      </c>
      <c r="E82" s="4">
        <f>MAX(E79:E81)</f>
        <v>60800</v>
      </c>
      <c r="F82" s="4">
        <f>MAX(F79:F81)</f>
        <v>39999.99999999999</v>
      </c>
    </row>
    <row r="84" spans="3:7" ht="12.75">
      <c r="C84" t="s">
        <v>70</v>
      </c>
      <c r="G84" s="4">
        <f>D82*G65+E82*G66+F82*G67</f>
        <v>57900</v>
      </c>
    </row>
    <row r="86" ht="12.75">
      <c r="B86" t="s">
        <v>71</v>
      </c>
    </row>
    <row r="87" ht="12.75">
      <c r="B87" t="s">
        <v>72</v>
      </c>
    </row>
    <row r="88" ht="12.75">
      <c r="B88" t="s">
        <v>73</v>
      </c>
    </row>
    <row r="89" ht="12.75">
      <c r="G89" s="14">
        <f>(G84-G51)/(G53-G51)</f>
        <v>0.22708333333333333</v>
      </c>
    </row>
    <row r="90" ht="12.75">
      <c r="G90" s="14"/>
    </row>
    <row r="91" ht="12.75">
      <c r="B91" t="s">
        <v>74</v>
      </c>
    </row>
    <row r="92" ht="12.75">
      <c r="B92" t="s">
        <v>75</v>
      </c>
    </row>
    <row r="93" ht="12.75">
      <c r="B93" t="s">
        <v>76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Graduate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Kellogg Student</dc:creator>
  <cp:keywords/>
  <dc:description/>
  <cp:lastModifiedBy>Bob</cp:lastModifiedBy>
  <dcterms:created xsi:type="dcterms:W3CDTF">1996-11-20T22:29:22Z</dcterms:created>
  <dcterms:modified xsi:type="dcterms:W3CDTF">2004-06-26T22:01:26Z</dcterms:modified>
  <cp:category/>
  <cp:version/>
  <cp:contentType/>
  <cp:contentStatus/>
</cp:coreProperties>
</file>