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680" activeTab="0"/>
  </bookViews>
  <sheets>
    <sheet name="Computations" sheetId="1" r:id="rId1"/>
    <sheet name="Roulette" sheetId="2" r:id="rId2"/>
    <sheet name="Gambling" sheetId="3" r:id="rId3"/>
    <sheet name="A,B,C" sheetId="4" r:id="rId4"/>
    <sheet name="D,E" sheetId="5" r:id="rId5"/>
  </sheets>
  <externalReferences>
    <externalReference r:id="rId8"/>
  </externalReferences>
  <definedNames>
    <definedName name="k">'[1]Complaints'!$B$22</definedName>
    <definedName name="Pr_problem">'[1]Complaints'!$B$19</definedName>
    <definedName name="sample">'[1]Complaints'!$B$21</definedName>
    <definedName name="solver_adj" localSheetId="3" hidden="1">'A,B,C'!#REF!</definedName>
    <definedName name="solver_adj" localSheetId="4" hidden="1">'D,E'!#REF!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'A,B,C'!#REF!</definedName>
    <definedName name="solver_lhs1" localSheetId="4" hidden="1">'D,E'!#REF!</definedName>
    <definedName name="solver_lhs2" localSheetId="3" hidden="1">'A,B,C'!#REF!</definedName>
    <definedName name="solver_lhs2" localSheetId="4" hidden="1">'D,E'!#REF!</definedName>
    <definedName name="solver_lhs3" localSheetId="3" hidden="1">'A,B,C'!#REF!</definedName>
    <definedName name="solver_lhs3" localSheetId="4" hidden="1">'D,E'!#REF!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3</definedName>
    <definedName name="solver_num" localSheetId="4" hidden="1">3</definedName>
    <definedName name="solver_nwt" localSheetId="3" hidden="1">1</definedName>
    <definedName name="solver_nwt" localSheetId="4" hidden="1">1</definedName>
    <definedName name="solver_opt" localSheetId="3" hidden="1">'A,B,C'!#REF!</definedName>
    <definedName name="solver_opt" localSheetId="4" hidden="1">'D,E'!#REF!</definedName>
    <definedName name="solver_pre" localSheetId="3" hidden="1">0.000001</definedName>
    <definedName name="solver_pre" localSheetId="4" hidden="1">0.000001</definedName>
    <definedName name="solver_rel1" localSheetId="3" hidden="1">2</definedName>
    <definedName name="solver_rel1" localSheetId="4" hidden="1">2</definedName>
    <definedName name="solver_rel2" localSheetId="3" hidden="1">3</definedName>
    <definedName name="solver_rel2" localSheetId="4" hidden="1">3</definedName>
    <definedName name="solver_rel3" localSheetId="3" hidden="1">2</definedName>
    <definedName name="solver_rel3" localSheetId="4" hidden="1">2</definedName>
    <definedName name="solver_rhs1" localSheetId="3" hidden="1">1</definedName>
    <definedName name="solver_rhs1" localSheetId="4" hidden="1">1</definedName>
    <definedName name="solver_rhs2" localSheetId="3" hidden="1">0</definedName>
    <definedName name="solver_rhs2" localSheetId="4" hidden="1">0</definedName>
    <definedName name="solver_rhs3" localSheetId="3" hidden="1">'A,B,C'!$D$20</definedName>
    <definedName name="solver_rhs3" localSheetId="4" hidden="1">'D,E'!$D$18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<sst xmlns="http://schemas.openxmlformats.org/spreadsheetml/2006/main" count="127" uniqueCount="122">
  <si>
    <t>monitored cell</t>
  </si>
  <si>
    <t>mean</t>
  </si>
  <si>
    <t>sample standard deviation</t>
  </si>
  <si>
    <t>minimum</t>
  </si>
  <si>
    <t>maximum</t>
  </si>
  <si>
    <t>number of simulation runs</t>
  </si>
  <si>
    <t>Let  X  and  Y  have the joint distribution:</t>
  </si>
  <si>
    <t>X</t>
  </si>
  <si>
    <t>Determine  E[X], E[Y], Var(X), Var(Y),</t>
  </si>
  <si>
    <t>Y</t>
  </si>
  <si>
    <t>StdDev(X), StdDev(Y), Cov(X,Y), Corr(X,Y),</t>
  </si>
  <si>
    <t>E[X+Y[, Var(X+Y), and StdDev(X+Y).</t>
  </si>
  <si>
    <t>(Of course, you can build any intermediate</t>
  </si>
  <si>
    <t>tables you find useful.)</t>
  </si>
  <si>
    <t>answers</t>
  </si>
  <si>
    <t>E[X]</t>
  </si>
  <si>
    <t>E[Y]</t>
  </si>
  <si>
    <t>Var(X)</t>
  </si>
  <si>
    <t>Var(Y)</t>
  </si>
  <si>
    <t>StdDev(X)</t>
  </si>
  <si>
    <t>StdDev(Y)</t>
  </si>
  <si>
    <t>Cov(X,Y)</t>
  </si>
  <si>
    <t>Corr(X,Y)</t>
  </si>
  <si>
    <t>E[X+Y]</t>
  </si>
  <si>
    <t>Var(X+Y)</t>
  </si>
  <si>
    <t>StdDev(X+Y)</t>
  </si>
  <si>
    <t>Computations</t>
  </si>
  <si>
    <t>Gambling with the Casino's Money</t>
  </si>
  <si>
    <t>Many casinos offer promotional deals which give a guest, possibly along with room and</t>
  </si>
  <si>
    <t>the distribution:</t>
  </si>
  <si>
    <t>w</t>
  </si>
  <si>
    <t>Pr(W=w)</t>
  </si>
  <si>
    <t>Your profit from any one play is a random variable  W  with</t>
  </si>
  <si>
    <t>Let  T  be the sum of 300 independent, identically-distributed</t>
  </si>
  <si>
    <t>observations of  W.  Then</t>
  </si>
  <si>
    <t>E[T] =</t>
  </si>
  <si>
    <t>StdDev(T) =</t>
  </si>
  <si>
    <t>E[W] =</t>
  </si>
  <si>
    <t>StdDev(W) =</t>
  </si>
  <si>
    <t>number of plays</t>
  </si>
  <si>
    <t>play</t>
  </si>
  <si>
    <t>profit</t>
  </si>
  <si>
    <t>total winnings</t>
  </si>
  <si>
    <t>meal discounts, a quantity of special gambling chips. The special chips cannot be</t>
  </si>
  <si>
    <t>cashed in for real money, but can be used to place bets at the gambling tables.</t>
  </si>
  <si>
    <t>order to "force" a guest to the gambling tables, and hope that, once the special chips</t>
  </si>
  <si>
    <t>are used up, the gambler will continue to play.)</t>
  </si>
  <si>
    <t>Assume you've been given 300 $1 special chips, and you choose to use them at the</t>
  </si>
  <si>
    <t>roulette table. Each time the wheel is spun, you bet one special chip on the "1-12"</t>
  </si>
  <si>
    <t>square (which has a probability of 12/38 of yielding you a payoff of $3, and 26/38 of</t>
  </si>
  <si>
    <t>yielding you nothing.)</t>
  </si>
  <si>
    <t>What is the expected value of the "real" chips you'll be holding after 300 plays? What is</t>
  </si>
  <si>
    <t>one standard-deviation's-worth of uncertainty in the value you'll be holding?</t>
  </si>
  <si>
    <t>Juggling a Portfolio</t>
  </si>
  <si>
    <t>A</t>
  </si>
  <si>
    <t>B</t>
  </si>
  <si>
    <t>C</t>
  </si>
  <si>
    <t>E[ROR]</t>
  </si>
  <si>
    <t>StdDev(ROR)</t>
  </si>
  <si>
    <t>allocation</t>
  </si>
  <si>
    <t>D</t>
  </si>
  <si>
    <t>E</t>
  </si>
  <si>
    <t>correlation</t>
  </si>
  <si>
    <r>
      <t>E[ROR</t>
    </r>
    <r>
      <rPr>
        <b/>
        <vertAlign val="subscript"/>
        <sz val="10"/>
        <rFont val="Arial"/>
        <family val="2"/>
      </rPr>
      <t>portfolio</t>
    </r>
    <r>
      <rPr>
        <b/>
        <sz val="10"/>
        <rFont val="Arial"/>
        <family val="2"/>
      </rPr>
      <t>]</t>
    </r>
  </si>
  <si>
    <r>
      <t>StdDev(ROR</t>
    </r>
    <r>
      <rPr>
        <b/>
        <vertAlign val="subscript"/>
        <sz val="10"/>
        <rFont val="Arial"/>
        <family val="2"/>
      </rPr>
      <t>portfolio</t>
    </r>
    <r>
      <rPr>
        <b/>
        <sz val="10"/>
        <rFont val="Arial"/>
        <family val="2"/>
      </rPr>
      <t>)</t>
    </r>
  </si>
  <si>
    <t>Shares in companies A, B, and C have expected rates of return over the next</t>
  </si>
  <si>
    <t>year of 10%, 11%, and 15%, respectively. One standard-deviation’s-worth of</t>
  </si>
  <si>
    <t>What is the expected value and standard deviation of the rate of return (over</t>
  </si>
  <si>
    <t>the next year) on a portfolio consisting of equal dollar amounts invested in all</t>
  </si>
  <si>
    <t>three stocks?</t>
  </si>
  <si>
    <t>Shares in companies D and E have expected (annual) rates of return of 10%</t>
  </si>
  <si>
    <t>between their rates of return is 0.4 . What is the expected value and standard</t>
  </si>
  <si>
    <t>deviation of the rate of return (over the next year) on a portfolio consisting of</t>
  </si>
  <si>
    <t>a 75% : 25% dollar mix of these two stocks?</t>
  </si>
  <si>
    <t>Juggling Another Portfolio</t>
  </si>
  <si>
    <t>the stocks vary independently.</t>
  </si>
  <si>
    <t>Note: If we had three stocks, we'd need to extend our formula for the variance of a sum</t>
  </si>
  <si>
    <t>of random variables:</t>
  </si>
  <si>
    <t>Var(X+Y+Z) = Var(X) + Var(Y) + Var(Z) + 2∙Cov(X,Y) +  2∙Cov(X,Z) + 2∙Cov(Y,Z) .</t>
  </si>
  <si>
    <t>The 300 plays are simulated, and the results tracked, below. (Each simulation</t>
  </si>
  <si>
    <t>run involves 300 spins of the roulette wheel.)</t>
  </si>
  <si>
    <r>
      <t xml:space="preserve">Winnings are paid in regular chips, which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cashed in. (The casinos do this in</t>
    </r>
  </si>
  <si>
    <t>Wagering "Systems"</t>
  </si>
  <si>
    <t>Is there a winning system for playing a casino game, when the odds favor the house?</t>
  </si>
  <si>
    <t>Sure - in theory.</t>
  </si>
  <si>
    <t>If you bet on "black" at the roulette table, your chances of winning are 18/38, a bit less</t>
  </si>
  <si>
    <t>than 50%. (When you win, you get your bet back and an equal additional amount.)</t>
  </si>
  <si>
    <t>So, bet $1. If you win, you're up a dollar. Go home.</t>
  </si>
  <si>
    <t>If you lose, bet $2 the next time. If you win, you're up  -$1 + $2 = $1. Go home.</t>
  </si>
  <si>
    <t>If you lose, bet $4 the next time. If you win, you're up  -$1 - $2 + $4 = $1. Go home.</t>
  </si>
  <si>
    <t>and so you make $1 with certainty!</t>
  </si>
  <si>
    <t>What's wrong here?</t>
  </si>
  <si>
    <t>The answer is simple: There's a positive probability that you'll lose anough times in a row</t>
  </si>
  <si>
    <t>that you run out of money, and can't make the next doubled bet. (Or, you'll hit the</t>
  </si>
  <si>
    <t>"house limit," the maximum bet allowed by the casino.)</t>
  </si>
  <si>
    <t>Say that you start with $1,000,000. After 19 losses you'll only have $475,713 left, but</t>
  </si>
  <si>
    <t>the system will require a bet of $524,288. You're screwed!</t>
  </si>
  <si>
    <t>p</t>
  </si>
  <si>
    <t>Pr(P=p)</t>
  </si>
  <si>
    <t>E[P]</t>
  </si>
  <si>
    <t>Let's assume that you quit at this point. (So, your strategy is to start at $1, and</t>
  </si>
  <si>
    <t>keep doubling on losses. Go home after your first win, or quit after 19 losses.)</t>
  </si>
  <si>
    <t>What is the probability that you'll end up winning a dollar? What is your expected</t>
  </si>
  <si>
    <t>profit on a given night?</t>
  </si>
  <si>
    <t>Your odds of coming out ahead are</t>
  </si>
  <si>
    <t>almost 200,000:1 . But</t>
  </si>
  <si>
    <t>The doubling system (and related so-called "progressive" gambling systems) is</t>
  </si>
  <si>
    <t>since - across hundreds of thousands of players, over thousands of nights - enough</t>
  </si>
  <si>
    <t>system players lose BIG to more than compensate for the many who make a little</t>
  </si>
  <si>
    <t>profit.</t>
  </si>
  <si>
    <t>seductive. You'll almost surely come out ahead. But the casinos love system players,</t>
  </si>
  <si>
    <t>Pr( P=$1)</t>
  </si>
  <si>
    <r>
      <t xml:space="preserve">And so on, continually doubling your bet until you win. For sure, you'll </t>
    </r>
    <r>
      <rPr>
        <i/>
        <sz val="10"/>
        <rFont val="Arial"/>
        <family val="2"/>
      </rPr>
      <t>eventually</t>
    </r>
    <r>
      <rPr>
        <sz val="10"/>
        <rFont val="Arial"/>
        <family val="0"/>
      </rPr>
      <t xml:space="preserve"> win,</t>
    </r>
  </si>
  <si>
    <t>uncertainty in what each stock will return is 6%, 8%, and 10%. The returns on</t>
  </si>
  <si>
    <r>
      <t>Var( d∙ROR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+ e∙ROR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) = 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∙Var(ROR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 + 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∙Var(ROR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 + 2∙de∙Cov(ROR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, ROR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) </t>
    </r>
    <r>
      <rPr>
        <sz val="10"/>
        <rFont val="Arial"/>
        <family val="0"/>
      </rPr>
      <t>,</t>
    </r>
  </si>
  <si>
    <r>
      <t>and  Cov(ROR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, ROR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 = StdDev(ROR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)∙StdDev(ROR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)∙Corr(ROR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,ROR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 .</t>
    </r>
  </si>
  <si>
    <t>and 13%, respectively, and standard deviations of 6% and 10%. The correlation</t>
  </si>
  <si>
    <t>identically-distributed random variables)</t>
  </si>
  <si>
    <r>
      <t>(since T = 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+…+ W</t>
    </r>
    <r>
      <rPr>
        <vertAlign val="subscript"/>
        <sz val="10"/>
        <rFont val="Arial"/>
        <family val="2"/>
      </rPr>
      <t>300</t>
    </r>
    <r>
      <rPr>
        <sz val="10"/>
        <rFont val="Arial"/>
        <family val="0"/>
      </rPr>
      <t xml:space="preserve"> is a sum of independent,</t>
    </r>
  </si>
  <si>
    <r>
      <t>Var( a∙ROR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+ b∙ROR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c∙ROR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) = 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∙Var(ROR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 + 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∙Var(ROR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+ 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∙Var(ROR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</si>
  <si>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t>and the pairwise covariances are all zero when the rates of return vary independently.</t>
  </si>
  <si>
    <r>
      <t xml:space="preserve">   + 2ab∙Cov(ROR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,ROR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+  2ac∙Cov(ROR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,ROR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 +  2bc∙Cov(ROR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,ROR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 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</si>
</sst>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%"/>
    <numFmt numFmtId="167" formatCode="0.0000%"/>
    <numFmt numFmtId="168" formatCode="0.0000000000000000%"/>
    <numFmt numFmtId="169" formatCode="0.000000000000000%"/>
    <numFmt numFmtId="170" formatCode="0.00000"/>
    <numFmt numFmtId="171" formatCode="0.000"/>
    <numFmt numFmtId="172" formatCode="0.00000%"/>
    <numFmt numFmtId="173" formatCode="0.000000%"/>
    <numFmt numFmtId="174" formatCode="0.0000000%"/>
    <numFmt numFmtId="175" formatCode="0.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0"/>
    <numFmt numFmtId="181" formatCode="&quot;$&quot;#,##0.0000"/>
    <numFmt numFmtId="182" formatCode="&quot;$&quot;#,##0.000000000000000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62"/>
      <name val="Arial"/>
      <family val="2"/>
    </font>
    <font>
      <b/>
      <vertAlign val="subscript"/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Fill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180" fontId="3" fillId="0" borderId="0" xfId="0" applyNumberFormat="1" applyFont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55">
      <alignment/>
    </xf>
    <xf numFmtId="0" fontId="2" fillId="0" borderId="0" xfId="55" applyFont="1">
      <alignment/>
    </xf>
    <xf numFmtId="0" fontId="0" fillId="0" borderId="10" xfId="55" applyBorder="1" applyAlignment="1">
      <alignment horizontal="center"/>
    </xf>
    <xf numFmtId="0" fontId="0" fillId="0" borderId="11" xfId="55" applyBorder="1" applyAlignment="1">
      <alignment horizontal="center"/>
    </xf>
    <xf numFmtId="0" fontId="0" fillId="0" borderId="12" xfId="55" applyBorder="1" applyAlignment="1">
      <alignment horizontal="center"/>
    </xf>
    <xf numFmtId="165" fontId="0" fillId="0" borderId="0" xfId="55" applyNumberFormat="1">
      <alignment/>
    </xf>
    <xf numFmtId="0" fontId="2" fillId="0" borderId="0" xfId="55" applyFont="1" quotePrefix="1">
      <alignment/>
    </xf>
    <xf numFmtId="0" fontId="0" fillId="0" borderId="0" xfId="55" applyAlignment="1">
      <alignment horizontal="center"/>
    </xf>
    <xf numFmtId="0" fontId="4" fillId="0" borderId="0" xfId="55" applyFont="1" applyAlignment="1">
      <alignment horizontal="center"/>
    </xf>
    <xf numFmtId="0" fontId="0" fillId="0" borderId="0" xfId="55" applyFont="1" quotePrefix="1">
      <alignment/>
    </xf>
    <xf numFmtId="0" fontId="0" fillId="0" borderId="24" xfId="55" applyBorder="1">
      <alignment/>
    </xf>
    <xf numFmtId="165" fontId="0" fillId="0" borderId="24" xfId="55" applyNumberFormat="1" applyBorder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9" fontId="0" fillId="0" borderId="18" xfId="55" applyNumberFormat="1" applyBorder="1" applyAlignment="1">
      <alignment horizontal="center"/>
    </xf>
    <xf numFmtId="9" fontId="0" fillId="0" borderId="19" xfId="55" applyNumberFormat="1" applyBorder="1" applyAlignment="1">
      <alignment horizontal="center"/>
    </xf>
    <xf numFmtId="9" fontId="0" fillId="0" borderId="21" xfId="55" applyNumberFormat="1" applyBorder="1" applyAlignment="1">
      <alignment horizontal="center"/>
    </xf>
    <xf numFmtId="9" fontId="0" fillId="0" borderId="23" xfId="55" applyNumberFormat="1" applyBorder="1" applyAlignment="1">
      <alignment horizontal="center"/>
    </xf>
    <xf numFmtId="165" fontId="0" fillId="0" borderId="0" xfId="55" applyNumberFormat="1" applyAlignment="1">
      <alignment horizontal="center"/>
    </xf>
    <xf numFmtId="9" fontId="0" fillId="0" borderId="0" xfId="55" applyNumberFormat="1" applyBorder="1" applyAlignment="1">
      <alignment horizontal="center"/>
    </xf>
    <xf numFmtId="9" fontId="0" fillId="0" borderId="22" xfId="55" applyNumberFormat="1" applyBorder="1" applyAlignment="1">
      <alignment horizontal="center"/>
    </xf>
    <xf numFmtId="0" fontId="0" fillId="0" borderId="0" xfId="55" applyFont="1">
      <alignment/>
    </xf>
    <xf numFmtId="0" fontId="0" fillId="0" borderId="30" xfId="0" applyBorder="1" applyAlignment="1">
      <alignment/>
    </xf>
    <xf numFmtId="173" fontId="0" fillId="0" borderId="0" xfId="0" applyNumberFormat="1" applyAlignment="1">
      <alignment/>
    </xf>
    <xf numFmtId="6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2"/>
    </xf>
    <xf numFmtId="173" fontId="0" fillId="0" borderId="24" xfId="0" applyNumberFormat="1" applyBorder="1" applyAlignment="1">
      <alignment/>
    </xf>
    <xf numFmtId="0" fontId="0" fillId="0" borderId="28" xfId="0" applyBorder="1" applyAlignment="1">
      <alignment/>
    </xf>
    <xf numFmtId="17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55" applyFont="1" applyAlignment="1">
      <alignment horizontal="center"/>
    </xf>
    <xf numFmtId="0" fontId="0" fillId="0" borderId="0" xfId="55" applyFo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ercises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b\My%20Documents\WWW.Web\DECS-433-2004\Exercise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fraud"/>
      <sheetName val="Dirt"/>
      <sheetName val="Complaints"/>
      <sheetName val="Defective parts"/>
      <sheetName val="Breakdowns"/>
      <sheetName val="Coin flips"/>
      <sheetName val="Baseball"/>
    </sheetNames>
    <sheetDataSet>
      <sheetData sheetId="2">
        <row r="19">
          <cell r="B19">
            <v>0.1</v>
          </cell>
        </row>
        <row r="21">
          <cell r="B21">
            <v>12</v>
          </cell>
        </row>
        <row r="22">
          <cell r="B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89" t="s">
        <v>26</v>
      </c>
      <c r="C1" s="89"/>
      <c r="D1" s="89"/>
      <c r="E1" s="89"/>
      <c r="F1" s="89"/>
      <c r="G1" s="89"/>
      <c r="H1" s="89"/>
      <c r="I1" s="89"/>
    </row>
    <row r="3" spans="2:11" ht="13.5" thickBot="1">
      <c r="B3" t="s">
        <v>6</v>
      </c>
      <c r="H3" s="90" t="s">
        <v>7</v>
      </c>
      <c r="I3" s="90"/>
      <c r="J3" s="90"/>
      <c r="K3" s="90"/>
    </row>
    <row r="4" spans="7:11" ht="13.5" thickBot="1">
      <c r="G4" s="5"/>
      <c r="H4" s="6">
        <v>2</v>
      </c>
      <c r="I4" s="7">
        <v>3</v>
      </c>
      <c r="J4" s="7">
        <v>5</v>
      </c>
      <c r="K4" s="8">
        <v>15</v>
      </c>
    </row>
    <row r="5" spans="2:11" ht="12.75">
      <c r="B5" t="s">
        <v>8</v>
      </c>
      <c r="F5" s="91" t="s">
        <v>9</v>
      </c>
      <c r="G5" s="9">
        <v>10</v>
      </c>
      <c r="H5" s="10">
        <v>0.1</v>
      </c>
      <c r="I5" s="11">
        <v>0.12</v>
      </c>
      <c r="J5" s="11">
        <v>0.03</v>
      </c>
      <c r="K5" s="12">
        <v>0.18</v>
      </c>
    </row>
    <row r="6" spans="2:11" ht="12.75">
      <c r="B6" t="s">
        <v>10</v>
      </c>
      <c r="F6" s="91"/>
      <c r="G6" s="13">
        <v>20</v>
      </c>
      <c r="H6" s="14">
        <v>0.02</v>
      </c>
      <c r="I6" s="15">
        <v>0.07</v>
      </c>
      <c r="J6" s="15">
        <v>0.03</v>
      </c>
      <c r="K6" s="16">
        <v>0.09</v>
      </c>
    </row>
    <row r="7" spans="2:11" ht="13.5" thickBot="1">
      <c r="B7" t="s">
        <v>11</v>
      </c>
      <c r="F7" s="91"/>
      <c r="G7" s="17">
        <v>30</v>
      </c>
      <c r="H7" s="18">
        <v>0.14</v>
      </c>
      <c r="I7" s="19">
        <v>0.13</v>
      </c>
      <c r="J7" s="19">
        <v>0</v>
      </c>
      <c r="K7" s="20">
        <v>0.09</v>
      </c>
    </row>
    <row r="8" spans="2:12" ht="12.75">
      <c r="B8" s="21" t="s">
        <v>12</v>
      </c>
      <c r="L8" s="1"/>
    </row>
    <row r="9" ht="12.75">
      <c r="B9" t="s">
        <v>13</v>
      </c>
    </row>
    <row r="13" ht="13.5" thickBot="1">
      <c r="B13" s="22" t="s">
        <v>14</v>
      </c>
    </row>
    <row r="14" spans="2:3" ht="12.75">
      <c r="B14" s="23">
        <v>7.18</v>
      </c>
      <c r="C14" s="60" t="s">
        <v>15</v>
      </c>
    </row>
    <row r="15" spans="2:3" ht="12.75">
      <c r="B15" s="24">
        <v>19.3</v>
      </c>
      <c r="C15" s="60" t="s">
        <v>16</v>
      </c>
    </row>
    <row r="16" spans="2:3" ht="12.75">
      <c r="B16" s="24">
        <v>34.86760000000002</v>
      </c>
      <c r="C16" s="60" t="s">
        <v>17</v>
      </c>
    </row>
    <row r="17" spans="2:3" ht="12.75">
      <c r="B17" s="24">
        <v>78.51</v>
      </c>
      <c r="C17" s="60" t="s">
        <v>18</v>
      </c>
    </row>
    <row r="18" spans="2:3" ht="12.75">
      <c r="B18" s="24">
        <f>SQRT(B16)</f>
        <v>5.904879338309972</v>
      </c>
      <c r="C18" s="60" t="s">
        <v>19</v>
      </c>
    </row>
    <row r="19" spans="2:3" ht="12.75">
      <c r="B19" s="24">
        <f>SQRT(B17)</f>
        <v>8.860586888011426</v>
      </c>
      <c r="C19" s="60" t="s">
        <v>20</v>
      </c>
    </row>
    <row r="20" spans="2:3" ht="12.75">
      <c r="B20" s="24">
        <v>-8.874000000000024</v>
      </c>
      <c r="C20" s="60" t="s">
        <v>21</v>
      </c>
    </row>
    <row r="21" spans="2:3" ht="12.75">
      <c r="B21" s="24">
        <f>B20/(B18*B19)</f>
        <v>-0.16960783406471666</v>
      </c>
      <c r="C21" s="60" t="s">
        <v>22</v>
      </c>
    </row>
    <row r="22" spans="2:3" ht="12.75">
      <c r="B22" s="24">
        <f>B14+B15</f>
        <v>26.48</v>
      </c>
      <c r="C22" s="60" t="s">
        <v>23</v>
      </c>
    </row>
    <row r="23" spans="2:3" ht="12.75">
      <c r="B23" s="24">
        <f>B16+B17+2*B20</f>
        <v>95.62959999999998</v>
      </c>
      <c r="C23" s="60" t="s">
        <v>24</v>
      </c>
    </row>
    <row r="24" spans="2:3" ht="13.5" thickBot="1">
      <c r="B24" s="25">
        <f>SQRT(B23)</f>
        <v>9.77903880757204</v>
      </c>
      <c r="C24" s="60" t="s">
        <v>25</v>
      </c>
    </row>
  </sheetData>
  <sheetProtection/>
  <mergeCells count="3">
    <mergeCell ref="B1:I1"/>
    <mergeCell ref="H3:K3"/>
    <mergeCell ref="F5:F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6"/>
  <sheetViews>
    <sheetView showGridLines="0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7" max="7" width="9.140625" style="5" customWidth="1"/>
    <col min="8" max="8" width="9.140625" style="39" customWidth="1"/>
  </cols>
  <sheetData>
    <row r="1" spans="2:9" ht="15.75">
      <c r="B1" s="89" t="s">
        <v>27</v>
      </c>
      <c r="C1" s="89"/>
      <c r="D1" s="89"/>
      <c r="E1" s="89"/>
      <c r="F1" s="89"/>
      <c r="G1" s="89"/>
      <c r="H1" s="89"/>
      <c r="I1" s="89"/>
    </row>
    <row r="3" ht="12.75">
      <c r="B3" t="s">
        <v>28</v>
      </c>
    </row>
    <row r="4" ht="12.75">
      <c r="B4" t="s">
        <v>43</v>
      </c>
    </row>
    <row r="5" ht="12.75">
      <c r="B5" t="s">
        <v>44</v>
      </c>
    </row>
    <row r="6" ht="12.75">
      <c r="B6" t="s">
        <v>81</v>
      </c>
    </row>
    <row r="7" ht="12.75">
      <c r="B7" t="s">
        <v>45</v>
      </c>
    </row>
    <row r="8" ht="12.75">
      <c r="B8" t="s">
        <v>46</v>
      </c>
    </row>
    <row r="10" ht="12.75">
      <c r="B10" t="s">
        <v>47</v>
      </c>
    </row>
    <row r="11" ht="12.75">
      <c r="B11" t="s">
        <v>48</v>
      </c>
    </row>
    <row r="12" ht="12.75">
      <c r="B12" t="s">
        <v>49</v>
      </c>
    </row>
    <row r="13" ht="12.75">
      <c r="B13" t="s">
        <v>50</v>
      </c>
    </row>
    <row r="15" ht="12.75">
      <c r="B15" t="s">
        <v>51</v>
      </c>
    </row>
    <row r="16" ht="12.75">
      <c r="B16" t="s">
        <v>52</v>
      </c>
    </row>
    <row r="18" spans="2:9" ht="13.5" thickBot="1">
      <c r="B18" s="26"/>
      <c r="C18" s="26"/>
      <c r="D18" s="26"/>
      <c r="E18" s="26"/>
      <c r="F18" s="26"/>
      <c r="G18" s="37"/>
      <c r="H18" s="40"/>
      <c r="I18" s="26"/>
    </row>
    <row r="19" spans="2:9" ht="12.75">
      <c r="B19" t="s">
        <v>32</v>
      </c>
      <c r="H19" s="41" t="s">
        <v>30</v>
      </c>
      <c r="I19" s="28" t="s">
        <v>31</v>
      </c>
    </row>
    <row r="20" spans="2:9" ht="12.75">
      <c r="B20" t="s">
        <v>29</v>
      </c>
      <c r="H20" s="47">
        <v>0</v>
      </c>
      <c r="I20" s="48">
        <f>26/38</f>
        <v>0.6842105263157895</v>
      </c>
    </row>
    <row r="21" spans="8:9" ht="13.5" thickBot="1">
      <c r="H21" s="42">
        <v>3</v>
      </c>
      <c r="I21" s="29">
        <f>1-I20</f>
        <v>0.3157894736842105</v>
      </c>
    </row>
    <row r="22" spans="2:9" ht="12.75">
      <c r="B22" s="92" t="s">
        <v>37</v>
      </c>
      <c r="C22" s="92"/>
      <c r="D22" s="31">
        <f>SUMPRODUCT(H20:H21,I20:I21)</f>
        <v>0.9473684210526315</v>
      </c>
      <c r="H22" s="43"/>
      <c r="I22" s="30"/>
    </row>
    <row r="23" spans="2:9" ht="12.75">
      <c r="B23" s="92" t="s">
        <v>38</v>
      </c>
      <c r="C23" s="92"/>
      <c r="D23" s="31">
        <f>SQRT(SUMPRODUCT(H20:H21^2,I20:I21)-D22^2)</f>
        <v>1.394488557841239</v>
      </c>
      <c r="H23" s="43"/>
      <c r="I23" s="30"/>
    </row>
    <row r="24" spans="8:9" ht="12.75">
      <c r="H24" s="43"/>
      <c r="I24" s="30"/>
    </row>
    <row r="25" ht="12.75">
      <c r="B25" t="s">
        <v>33</v>
      </c>
    </row>
    <row r="26" ht="12.75">
      <c r="B26" t="s">
        <v>34</v>
      </c>
    </row>
    <row r="28" spans="2:4" ht="12.75">
      <c r="B28" s="92" t="s">
        <v>39</v>
      </c>
      <c r="C28" s="92"/>
      <c r="D28">
        <f>300</f>
        <v>300</v>
      </c>
    </row>
    <row r="29" spans="2:5" ht="15.75">
      <c r="B29" s="92" t="s">
        <v>35</v>
      </c>
      <c r="C29" s="92"/>
      <c r="D29" s="58">
        <f>D28*D22</f>
        <v>284.2105263157895</v>
      </c>
      <c r="E29" s="60" t="s">
        <v>118</v>
      </c>
    </row>
    <row r="30" spans="2:5" ht="12.75">
      <c r="B30" s="92" t="s">
        <v>36</v>
      </c>
      <c r="C30" s="92"/>
      <c r="D30" s="58">
        <f>SQRT(D28)*D23</f>
        <v>24.15325032754477</v>
      </c>
      <c r="E30" s="60" t="s">
        <v>117</v>
      </c>
    </row>
    <row r="32" spans="2:9" ht="12.75">
      <c r="B32" s="73"/>
      <c r="C32" s="73"/>
      <c r="D32" s="73"/>
      <c r="E32" s="73"/>
      <c r="F32" s="73"/>
      <c r="G32" s="74"/>
      <c r="H32" s="75"/>
      <c r="I32" s="73"/>
    </row>
    <row r="33" ht="12.75">
      <c r="B33" t="s">
        <v>79</v>
      </c>
    </row>
    <row r="34" spans="2:7" ht="12.75">
      <c r="B34" t="s">
        <v>80</v>
      </c>
      <c r="G34" s="38"/>
    </row>
    <row r="35" ht="12.75">
      <c r="G35" s="38"/>
    </row>
    <row r="36" spans="2:8" ht="13.5" thickBot="1">
      <c r="B36" s="31">
        <f>SUM(H37:H336)</f>
        <v>282</v>
      </c>
      <c r="C36" t="s">
        <v>42</v>
      </c>
      <c r="G36" s="5" t="s">
        <v>40</v>
      </c>
      <c r="H36" s="39" t="s">
        <v>41</v>
      </c>
    </row>
    <row r="37" spans="7:8" ht="13.5" thickBot="1">
      <c r="G37" s="27">
        <v>1</v>
      </c>
      <c r="H37" s="44">
        <f ca="1">IF(RAND()&lt;=12/38,3,0)</f>
        <v>0</v>
      </c>
    </row>
    <row r="38" spans="2:8" ht="12.75">
      <c r="B38" s="49" t="str">
        <f>ADDRESS(ROW($B$36),COLUMN($B$36))</f>
        <v>$B$36</v>
      </c>
      <c r="C38" s="50" t="s">
        <v>0</v>
      </c>
      <c r="D38" s="51"/>
      <c r="E38" s="32"/>
      <c r="G38" s="33">
        <v>2</v>
      </c>
      <c r="H38" s="45">
        <f aca="true" ca="1" t="shared" si="0" ref="H38:H101">IF(RAND()&lt;=12/38,3,0)</f>
        <v>0</v>
      </c>
    </row>
    <row r="39" spans="2:8" ht="12.75">
      <c r="B39" s="59">
        <v>284.22483</v>
      </c>
      <c r="C39" s="52" t="s">
        <v>1</v>
      </c>
      <c r="D39" s="53"/>
      <c r="E39" s="34"/>
      <c r="G39" s="33">
        <v>3</v>
      </c>
      <c r="H39" s="45">
        <f ca="1" t="shared" si="0"/>
        <v>0</v>
      </c>
    </row>
    <row r="40" spans="2:8" ht="12.75">
      <c r="B40" s="59">
        <v>24.142547713470528</v>
      </c>
      <c r="C40" s="52" t="s">
        <v>2</v>
      </c>
      <c r="D40" s="53"/>
      <c r="E40" s="34"/>
      <c r="G40" s="33">
        <v>4</v>
      </c>
      <c r="H40" s="45">
        <f ca="1" t="shared" si="0"/>
        <v>0</v>
      </c>
    </row>
    <row r="41" spans="2:8" ht="12.75">
      <c r="B41" s="54">
        <v>186</v>
      </c>
      <c r="C41" s="52" t="s">
        <v>3</v>
      </c>
      <c r="D41" s="53"/>
      <c r="E41" s="34"/>
      <c r="G41" s="33">
        <v>5</v>
      </c>
      <c r="H41" s="45">
        <f ca="1" t="shared" si="0"/>
        <v>3</v>
      </c>
    </row>
    <row r="42" spans="2:8" ht="12.75">
      <c r="B42" s="54">
        <v>390</v>
      </c>
      <c r="C42" s="52" t="s">
        <v>4</v>
      </c>
      <c r="D42" s="53"/>
      <c r="E42" s="34"/>
      <c r="G42" s="33">
        <v>6</v>
      </c>
      <c r="H42" s="45">
        <f ca="1" t="shared" si="0"/>
        <v>3</v>
      </c>
    </row>
    <row r="43" spans="2:8" ht="13.5" thickBot="1">
      <c r="B43" s="55">
        <v>100000</v>
      </c>
      <c r="C43" s="56" t="s">
        <v>5</v>
      </c>
      <c r="D43" s="57"/>
      <c r="E43" s="36"/>
      <c r="G43" s="33">
        <v>7</v>
      </c>
      <c r="H43" s="45">
        <f ca="1" t="shared" si="0"/>
        <v>0</v>
      </c>
    </row>
    <row r="44" spans="6:10" ht="12.75">
      <c r="F44" s="2"/>
      <c r="G44" s="33">
        <v>8</v>
      </c>
      <c r="H44" s="45">
        <f ca="1" t="shared" si="0"/>
        <v>0</v>
      </c>
      <c r="J44" s="2"/>
    </row>
    <row r="45" spans="6:10" ht="12.75">
      <c r="F45" s="4"/>
      <c r="G45" s="33">
        <v>9</v>
      </c>
      <c r="H45" s="45">
        <f ca="1" t="shared" si="0"/>
        <v>0</v>
      </c>
      <c r="J45" s="4"/>
    </row>
    <row r="46" spans="6:10" ht="12.75">
      <c r="F46" s="4"/>
      <c r="G46" s="33">
        <v>10</v>
      </c>
      <c r="H46" s="45">
        <f ca="1" t="shared" si="0"/>
        <v>0</v>
      </c>
      <c r="J46" s="4"/>
    </row>
    <row r="47" spans="6:10" ht="12.75">
      <c r="F47" s="4"/>
      <c r="G47" s="33">
        <v>11</v>
      </c>
      <c r="H47" s="45">
        <f ca="1" t="shared" si="0"/>
        <v>0</v>
      </c>
      <c r="J47" s="4"/>
    </row>
    <row r="48" spans="6:10" ht="12.75">
      <c r="F48" s="4"/>
      <c r="G48" s="33">
        <v>12</v>
      </c>
      <c r="H48" s="45">
        <f ca="1" t="shared" si="0"/>
        <v>3</v>
      </c>
      <c r="J48" s="4"/>
    </row>
    <row r="49" spans="6:10" ht="12.75">
      <c r="F49" s="3"/>
      <c r="G49" s="33">
        <v>13</v>
      </c>
      <c r="H49" s="45">
        <f ca="1" t="shared" si="0"/>
        <v>0</v>
      </c>
      <c r="J49" s="3"/>
    </row>
    <row r="50" spans="7:8" ht="12.75">
      <c r="G50" s="33">
        <v>14</v>
      </c>
      <c r="H50" s="45">
        <f ca="1" t="shared" si="0"/>
        <v>0</v>
      </c>
    </row>
    <row r="51" spans="7:8" ht="12.75">
      <c r="G51" s="33">
        <v>15</v>
      </c>
      <c r="H51" s="45">
        <f ca="1" t="shared" si="0"/>
        <v>3</v>
      </c>
    </row>
    <row r="52" spans="7:8" ht="12.75">
      <c r="G52" s="33">
        <v>16</v>
      </c>
      <c r="H52" s="45">
        <f ca="1" t="shared" si="0"/>
        <v>3</v>
      </c>
    </row>
    <row r="53" spans="7:8" ht="12.75">
      <c r="G53" s="33">
        <v>17</v>
      </c>
      <c r="H53" s="45">
        <f ca="1" t="shared" si="0"/>
        <v>0</v>
      </c>
    </row>
    <row r="54" spans="7:8" ht="12.75">
      <c r="G54" s="33">
        <v>18</v>
      </c>
      <c r="H54" s="45">
        <f ca="1" t="shared" si="0"/>
        <v>3</v>
      </c>
    </row>
    <row r="55" spans="7:8" ht="12.75">
      <c r="G55" s="33">
        <v>19</v>
      </c>
      <c r="H55" s="45">
        <f ca="1" t="shared" si="0"/>
        <v>3</v>
      </c>
    </row>
    <row r="56" spans="7:8" ht="12.75">
      <c r="G56" s="33">
        <v>20</v>
      </c>
      <c r="H56" s="45">
        <f ca="1" t="shared" si="0"/>
        <v>0</v>
      </c>
    </row>
    <row r="57" spans="7:8" ht="12.75">
      <c r="G57" s="33">
        <v>21</v>
      </c>
      <c r="H57" s="45">
        <f ca="1" t="shared" si="0"/>
        <v>0</v>
      </c>
    </row>
    <row r="58" spans="7:8" ht="12.75">
      <c r="G58" s="33">
        <v>22</v>
      </c>
      <c r="H58" s="45">
        <f ca="1" t="shared" si="0"/>
        <v>0</v>
      </c>
    </row>
    <row r="59" spans="7:8" ht="12.75">
      <c r="G59" s="33">
        <v>23</v>
      </c>
      <c r="H59" s="45">
        <f ca="1" t="shared" si="0"/>
        <v>0</v>
      </c>
    </row>
    <row r="60" spans="7:8" ht="12.75">
      <c r="G60" s="33">
        <v>24</v>
      </c>
      <c r="H60" s="45">
        <f ca="1" t="shared" si="0"/>
        <v>3</v>
      </c>
    </row>
    <row r="61" spans="7:8" ht="12.75">
      <c r="G61" s="33">
        <v>25</v>
      </c>
      <c r="H61" s="45">
        <f ca="1" t="shared" si="0"/>
        <v>0</v>
      </c>
    </row>
    <row r="62" spans="7:8" ht="12.75">
      <c r="G62" s="33">
        <v>26</v>
      </c>
      <c r="H62" s="45">
        <f ca="1" t="shared" si="0"/>
        <v>3</v>
      </c>
    </row>
    <row r="63" spans="7:8" ht="12.75">
      <c r="G63" s="33">
        <v>27</v>
      </c>
      <c r="H63" s="45">
        <f ca="1" t="shared" si="0"/>
        <v>0</v>
      </c>
    </row>
    <row r="64" spans="7:8" ht="12.75">
      <c r="G64" s="33">
        <v>28</v>
      </c>
      <c r="H64" s="45">
        <f ca="1" t="shared" si="0"/>
        <v>0</v>
      </c>
    </row>
    <row r="65" spans="7:8" ht="12.75">
      <c r="G65" s="33">
        <v>29</v>
      </c>
      <c r="H65" s="45">
        <f ca="1" t="shared" si="0"/>
        <v>3</v>
      </c>
    </row>
    <row r="66" spans="7:8" ht="12.75">
      <c r="G66" s="33">
        <v>30</v>
      </c>
      <c r="H66" s="45">
        <f ca="1" t="shared" si="0"/>
        <v>0</v>
      </c>
    </row>
    <row r="67" spans="7:8" ht="12.75">
      <c r="G67" s="33">
        <v>31</v>
      </c>
      <c r="H67" s="45">
        <f ca="1" t="shared" si="0"/>
        <v>0</v>
      </c>
    </row>
    <row r="68" spans="7:8" ht="12.75">
      <c r="G68" s="33">
        <v>32</v>
      </c>
      <c r="H68" s="45">
        <f ca="1" t="shared" si="0"/>
        <v>0</v>
      </c>
    </row>
    <row r="69" spans="7:8" ht="12.75">
      <c r="G69" s="33">
        <v>33</v>
      </c>
      <c r="H69" s="45">
        <f ca="1" t="shared" si="0"/>
        <v>0</v>
      </c>
    </row>
    <row r="70" spans="7:8" ht="12.75">
      <c r="G70" s="33">
        <v>34</v>
      </c>
      <c r="H70" s="45">
        <f ca="1" t="shared" si="0"/>
        <v>3</v>
      </c>
    </row>
    <row r="71" spans="7:8" ht="12.75">
      <c r="G71" s="33">
        <v>35</v>
      </c>
      <c r="H71" s="45">
        <f ca="1" t="shared" si="0"/>
        <v>0</v>
      </c>
    </row>
    <row r="72" spans="7:8" ht="12.75">
      <c r="G72" s="33">
        <v>36</v>
      </c>
      <c r="H72" s="45">
        <f ca="1" t="shared" si="0"/>
        <v>0</v>
      </c>
    </row>
    <row r="73" spans="7:8" ht="12.75">
      <c r="G73" s="33">
        <v>37</v>
      </c>
      <c r="H73" s="45">
        <f ca="1" t="shared" si="0"/>
        <v>3</v>
      </c>
    </row>
    <row r="74" spans="7:8" ht="12.75">
      <c r="G74" s="33">
        <v>38</v>
      </c>
      <c r="H74" s="45">
        <f ca="1" t="shared" si="0"/>
        <v>0</v>
      </c>
    </row>
    <row r="75" spans="7:8" ht="12.75">
      <c r="G75" s="33">
        <v>39</v>
      </c>
      <c r="H75" s="45">
        <f ca="1" t="shared" si="0"/>
        <v>3</v>
      </c>
    </row>
    <row r="76" spans="7:8" ht="12.75">
      <c r="G76" s="33">
        <v>40</v>
      </c>
      <c r="H76" s="45">
        <f ca="1" t="shared" si="0"/>
        <v>3</v>
      </c>
    </row>
    <row r="77" spans="7:8" ht="12.75">
      <c r="G77" s="33">
        <v>41</v>
      </c>
      <c r="H77" s="45">
        <f ca="1" t="shared" si="0"/>
        <v>0</v>
      </c>
    </row>
    <row r="78" spans="7:8" ht="12.75">
      <c r="G78" s="33">
        <v>42</v>
      </c>
      <c r="H78" s="45">
        <f ca="1" t="shared" si="0"/>
        <v>3</v>
      </c>
    </row>
    <row r="79" spans="7:8" ht="12.75">
      <c r="G79" s="33">
        <v>43</v>
      </c>
      <c r="H79" s="45">
        <f ca="1" t="shared" si="0"/>
        <v>0</v>
      </c>
    </row>
    <row r="80" spans="7:8" ht="12.75">
      <c r="G80" s="33">
        <v>44</v>
      </c>
      <c r="H80" s="45">
        <f ca="1" t="shared" si="0"/>
        <v>0</v>
      </c>
    </row>
    <row r="81" spans="7:8" ht="12.75">
      <c r="G81" s="33">
        <v>45</v>
      </c>
      <c r="H81" s="45">
        <f ca="1" t="shared" si="0"/>
        <v>0</v>
      </c>
    </row>
    <row r="82" spans="7:8" ht="12.75">
      <c r="G82" s="33">
        <v>46</v>
      </c>
      <c r="H82" s="45">
        <f ca="1" t="shared" si="0"/>
        <v>0</v>
      </c>
    </row>
    <row r="83" spans="7:8" ht="12.75">
      <c r="G83" s="33">
        <v>47</v>
      </c>
      <c r="H83" s="45">
        <f ca="1" t="shared" si="0"/>
        <v>3</v>
      </c>
    </row>
    <row r="84" spans="7:8" ht="12.75">
      <c r="G84" s="33">
        <v>48</v>
      </c>
      <c r="H84" s="45">
        <f ca="1" t="shared" si="0"/>
        <v>3</v>
      </c>
    </row>
    <row r="85" spans="7:8" ht="12.75">
      <c r="G85" s="33">
        <v>49</v>
      </c>
      <c r="H85" s="45">
        <f ca="1" t="shared" si="0"/>
        <v>0</v>
      </c>
    </row>
    <row r="86" spans="7:8" ht="12.75">
      <c r="G86" s="33">
        <v>50</v>
      </c>
      <c r="H86" s="45">
        <f ca="1" t="shared" si="0"/>
        <v>0</v>
      </c>
    </row>
    <row r="87" spans="7:8" ht="12.75">
      <c r="G87" s="33">
        <v>51</v>
      </c>
      <c r="H87" s="45">
        <f ca="1" t="shared" si="0"/>
        <v>0</v>
      </c>
    </row>
    <row r="88" spans="7:8" ht="12.75">
      <c r="G88" s="33">
        <v>52</v>
      </c>
      <c r="H88" s="45">
        <f ca="1" t="shared" si="0"/>
        <v>0</v>
      </c>
    </row>
    <row r="89" spans="7:8" ht="12.75">
      <c r="G89" s="33">
        <v>53</v>
      </c>
      <c r="H89" s="45">
        <f ca="1" t="shared" si="0"/>
        <v>0</v>
      </c>
    </row>
    <row r="90" spans="7:8" ht="12.75">
      <c r="G90" s="33">
        <v>54</v>
      </c>
      <c r="H90" s="45">
        <f ca="1" t="shared" si="0"/>
        <v>0</v>
      </c>
    </row>
    <row r="91" spans="7:8" ht="12.75">
      <c r="G91" s="33">
        <v>55</v>
      </c>
      <c r="H91" s="45">
        <f ca="1" t="shared" si="0"/>
        <v>0</v>
      </c>
    </row>
    <row r="92" spans="7:8" ht="12.75">
      <c r="G92" s="33">
        <v>56</v>
      </c>
      <c r="H92" s="45">
        <f ca="1" t="shared" si="0"/>
        <v>0</v>
      </c>
    </row>
    <row r="93" spans="7:8" ht="12.75">
      <c r="G93" s="33">
        <v>57</v>
      </c>
      <c r="H93" s="45">
        <f ca="1" t="shared" si="0"/>
        <v>0</v>
      </c>
    </row>
    <row r="94" spans="7:8" ht="12.75">
      <c r="G94" s="33">
        <v>58</v>
      </c>
      <c r="H94" s="45">
        <f ca="1" t="shared" si="0"/>
        <v>0</v>
      </c>
    </row>
    <row r="95" spans="7:8" ht="12.75">
      <c r="G95" s="33">
        <v>59</v>
      </c>
      <c r="H95" s="45">
        <f ca="1" t="shared" si="0"/>
        <v>0</v>
      </c>
    </row>
    <row r="96" spans="7:8" ht="12.75">
      <c r="G96" s="33">
        <v>60</v>
      </c>
      <c r="H96" s="45">
        <f ca="1" t="shared" si="0"/>
        <v>3</v>
      </c>
    </row>
    <row r="97" spans="7:8" ht="12.75">
      <c r="G97" s="33">
        <v>61</v>
      </c>
      <c r="H97" s="45">
        <f ca="1" t="shared" si="0"/>
        <v>0</v>
      </c>
    </row>
    <row r="98" spans="7:8" ht="12.75">
      <c r="G98" s="33">
        <v>62</v>
      </c>
      <c r="H98" s="45">
        <f ca="1" t="shared" si="0"/>
        <v>3</v>
      </c>
    </row>
    <row r="99" spans="7:8" ht="12.75">
      <c r="G99" s="33">
        <v>63</v>
      </c>
      <c r="H99" s="45">
        <f ca="1" t="shared" si="0"/>
        <v>0</v>
      </c>
    </row>
    <row r="100" spans="7:8" ht="12.75">
      <c r="G100" s="33">
        <v>64</v>
      </c>
      <c r="H100" s="45">
        <f ca="1" t="shared" si="0"/>
        <v>0</v>
      </c>
    </row>
    <row r="101" spans="7:8" ht="12.75">
      <c r="G101" s="33">
        <v>65</v>
      </c>
      <c r="H101" s="45">
        <f ca="1" t="shared" si="0"/>
        <v>0</v>
      </c>
    </row>
    <row r="102" spans="7:8" ht="12.75">
      <c r="G102" s="33">
        <v>66</v>
      </c>
      <c r="H102" s="45">
        <f aca="true" ca="1" t="shared" si="1" ref="H102:H165">IF(RAND()&lt;=12/38,3,0)</f>
        <v>3</v>
      </c>
    </row>
    <row r="103" spans="7:8" ht="12.75">
      <c r="G103" s="33">
        <v>67</v>
      </c>
      <c r="H103" s="45">
        <f ca="1" t="shared" si="1"/>
        <v>3</v>
      </c>
    </row>
    <row r="104" spans="7:8" ht="12.75">
      <c r="G104" s="33">
        <v>68</v>
      </c>
      <c r="H104" s="45">
        <f ca="1" t="shared" si="1"/>
        <v>0</v>
      </c>
    </row>
    <row r="105" spans="7:8" ht="12.75">
      <c r="G105" s="33">
        <v>69</v>
      </c>
      <c r="H105" s="45">
        <f ca="1" t="shared" si="1"/>
        <v>0</v>
      </c>
    </row>
    <row r="106" spans="7:8" ht="12.75">
      <c r="G106" s="33">
        <v>70</v>
      </c>
      <c r="H106" s="45">
        <f ca="1" t="shared" si="1"/>
        <v>0</v>
      </c>
    </row>
    <row r="107" spans="7:8" ht="12.75">
      <c r="G107" s="33">
        <v>71</v>
      </c>
      <c r="H107" s="45">
        <f ca="1" t="shared" si="1"/>
        <v>0</v>
      </c>
    </row>
    <row r="108" spans="7:8" ht="12.75">
      <c r="G108" s="33">
        <v>72</v>
      </c>
      <c r="H108" s="45">
        <f ca="1" t="shared" si="1"/>
        <v>0</v>
      </c>
    </row>
    <row r="109" spans="7:8" ht="12.75">
      <c r="G109" s="33">
        <v>73</v>
      </c>
      <c r="H109" s="45">
        <f ca="1" t="shared" si="1"/>
        <v>0</v>
      </c>
    </row>
    <row r="110" spans="7:8" ht="12.75">
      <c r="G110" s="33">
        <v>74</v>
      </c>
      <c r="H110" s="45">
        <f ca="1" t="shared" si="1"/>
        <v>3</v>
      </c>
    </row>
    <row r="111" spans="7:8" ht="12.75">
      <c r="G111" s="33">
        <v>75</v>
      </c>
      <c r="H111" s="45">
        <f ca="1" t="shared" si="1"/>
        <v>3</v>
      </c>
    </row>
    <row r="112" spans="7:8" ht="12.75">
      <c r="G112" s="33">
        <v>76</v>
      </c>
      <c r="H112" s="45">
        <f ca="1" t="shared" si="1"/>
        <v>0</v>
      </c>
    </row>
    <row r="113" spans="7:8" ht="12.75">
      <c r="G113" s="33">
        <v>77</v>
      </c>
      <c r="H113" s="45">
        <f ca="1" t="shared" si="1"/>
        <v>3</v>
      </c>
    </row>
    <row r="114" spans="7:8" ht="12.75">
      <c r="G114" s="33">
        <v>78</v>
      </c>
      <c r="H114" s="45">
        <f ca="1" t="shared" si="1"/>
        <v>0</v>
      </c>
    </row>
    <row r="115" spans="7:8" ht="12.75">
      <c r="G115" s="33">
        <v>79</v>
      </c>
      <c r="H115" s="45">
        <f ca="1" t="shared" si="1"/>
        <v>3</v>
      </c>
    </row>
    <row r="116" spans="7:8" ht="12.75">
      <c r="G116" s="33">
        <v>80</v>
      </c>
      <c r="H116" s="45">
        <f ca="1" t="shared" si="1"/>
        <v>0</v>
      </c>
    </row>
    <row r="117" spans="7:8" ht="12.75">
      <c r="G117" s="33">
        <v>81</v>
      </c>
      <c r="H117" s="45">
        <f ca="1" t="shared" si="1"/>
        <v>0</v>
      </c>
    </row>
    <row r="118" spans="7:8" ht="12.75">
      <c r="G118" s="33">
        <v>82</v>
      </c>
      <c r="H118" s="45">
        <f ca="1" t="shared" si="1"/>
        <v>0</v>
      </c>
    </row>
    <row r="119" spans="7:8" ht="12.75">
      <c r="G119" s="33">
        <v>83</v>
      </c>
      <c r="H119" s="45">
        <f ca="1" t="shared" si="1"/>
        <v>0</v>
      </c>
    </row>
    <row r="120" spans="7:8" ht="12.75">
      <c r="G120" s="33">
        <v>84</v>
      </c>
      <c r="H120" s="45">
        <f ca="1" t="shared" si="1"/>
        <v>3</v>
      </c>
    </row>
    <row r="121" spans="7:8" ht="12.75">
      <c r="G121" s="33">
        <v>85</v>
      </c>
      <c r="H121" s="45">
        <f ca="1" t="shared" si="1"/>
        <v>0</v>
      </c>
    </row>
    <row r="122" spans="7:8" ht="12.75">
      <c r="G122" s="33">
        <v>86</v>
      </c>
      <c r="H122" s="45">
        <f ca="1" t="shared" si="1"/>
        <v>0</v>
      </c>
    </row>
    <row r="123" spans="7:8" ht="12.75">
      <c r="G123" s="33">
        <v>87</v>
      </c>
      <c r="H123" s="45">
        <f ca="1" t="shared" si="1"/>
        <v>0</v>
      </c>
    </row>
    <row r="124" spans="7:8" ht="12.75">
      <c r="G124" s="33">
        <v>88</v>
      </c>
      <c r="H124" s="45">
        <f ca="1" t="shared" si="1"/>
        <v>3</v>
      </c>
    </row>
    <row r="125" spans="7:8" ht="12.75">
      <c r="G125" s="33">
        <v>89</v>
      </c>
      <c r="H125" s="45">
        <f ca="1" t="shared" si="1"/>
        <v>0</v>
      </c>
    </row>
    <row r="126" spans="7:8" ht="12.75">
      <c r="G126" s="33">
        <v>90</v>
      </c>
      <c r="H126" s="45">
        <f ca="1" t="shared" si="1"/>
        <v>0</v>
      </c>
    </row>
    <row r="127" spans="7:8" ht="12.75">
      <c r="G127" s="33">
        <v>91</v>
      </c>
      <c r="H127" s="45">
        <f ca="1" t="shared" si="1"/>
        <v>0</v>
      </c>
    </row>
    <row r="128" spans="7:8" ht="12.75">
      <c r="G128" s="33">
        <v>92</v>
      </c>
      <c r="H128" s="45">
        <f ca="1" t="shared" si="1"/>
        <v>3</v>
      </c>
    </row>
    <row r="129" spans="7:8" ht="12.75">
      <c r="G129" s="33">
        <v>93</v>
      </c>
      <c r="H129" s="45">
        <f ca="1" t="shared" si="1"/>
        <v>0</v>
      </c>
    </row>
    <row r="130" spans="7:8" ht="12.75">
      <c r="G130" s="33">
        <v>94</v>
      </c>
      <c r="H130" s="45">
        <f ca="1" t="shared" si="1"/>
        <v>0</v>
      </c>
    </row>
    <row r="131" spans="7:8" ht="12.75">
      <c r="G131" s="33">
        <v>95</v>
      </c>
      <c r="H131" s="45">
        <f ca="1" t="shared" si="1"/>
        <v>0</v>
      </c>
    </row>
    <row r="132" spans="7:8" ht="12.75">
      <c r="G132" s="33">
        <v>96</v>
      </c>
      <c r="H132" s="45">
        <f ca="1" t="shared" si="1"/>
        <v>3</v>
      </c>
    </row>
    <row r="133" spans="7:8" ht="12.75">
      <c r="G133" s="33">
        <v>97</v>
      </c>
      <c r="H133" s="45">
        <f ca="1" t="shared" si="1"/>
        <v>0</v>
      </c>
    </row>
    <row r="134" spans="7:8" ht="12.75">
      <c r="G134" s="33">
        <v>98</v>
      </c>
      <c r="H134" s="45">
        <f ca="1" t="shared" si="1"/>
        <v>0</v>
      </c>
    </row>
    <row r="135" spans="7:8" ht="12.75">
      <c r="G135" s="33">
        <v>99</v>
      </c>
      <c r="H135" s="45">
        <f ca="1" t="shared" si="1"/>
        <v>0</v>
      </c>
    </row>
    <row r="136" spans="7:8" ht="12.75">
      <c r="G136" s="33">
        <v>100</v>
      </c>
      <c r="H136" s="45">
        <f ca="1" t="shared" si="1"/>
        <v>0</v>
      </c>
    </row>
    <row r="137" spans="7:8" ht="12.75">
      <c r="G137" s="33">
        <v>101</v>
      </c>
      <c r="H137" s="45">
        <f ca="1" t="shared" si="1"/>
        <v>0</v>
      </c>
    </row>
    <row r="138" spans="7:8" ht="12.75">
      <c r="G138" s="33">
        <v>102</v>
      </c>
      <c r="H138" s="45">
        <f ca="1" t="shared" si="1"/>
        <v>0</v>
      </c>
    </row>
    <row r="139" spans="7:8" ht="12.75">
      <c r="G139" s="33">
        <v>103</v>
      </c>
      <c r="H139" s="45">
        <f ca="1" t="shared" si="1"/>
        <v>3</v>
      </c>
    </row>
    <row r="140" spans="7:8" ht="12.75">
      <c r="G140" s="33">
        <v>104</v>
      </c>
      <c r="H140" s="45">
        <f ca="1" t="shared" si="1"/>
        <v>0</v>
      </c>
    </row>
    <row r="141" spans="7:8" ht="12.75">
      <c r="G141" s="33">
        <v>105</v>
      </c>
      <c r="H141" s="45">
        <f ca="1" t="shared" si="1"/>
        <v>0</v>
      </c>
    </row>
    <row r="142" spans="7:8" ht="12.75">
      <c r="G142" s="33">
        <v>106</v>
      </c>
      <c r="H142" s="45">
        <f ca="1" t="shared" si="1"/>
        <v>0</v>
      </c>
    </row>
    <row r="143" spans="7:8" ht="12.75">
      <c r="G143" s="33">
        <v>107</v>
      </c>
      <c r="H143" s="45">
        <f ca="1" t="shared" si="1"/>
        <v>0</v>
      </c>
    </row>
    <row r="144" spans="7:8" ht="12.75">
      <c r="G144" s="33">
        <v>108</v>
      </c>
      <c r="H144" s="45">
        <f ca="1" t="shared" si="1"/>
        <v>0</v>
      </c>
    </row>
    <row r="145" spans="7:8" ht="12.75">
      <c r="G145" s="33">
        <v>109</v>
      </c>
      <c r="H145" s="45">
        <f ca="1" t="shared" si="1"/>
        <v>3</v>
      </c>
    </row>
    <row r="146" spans="7:8" ht="12.75">
      <c r="G146" s="33">
        <v>110</v>
      </c>
      <c r="H146" s="45">
        <f ca="1" t="shared" si="1"/>
        <v>3</v>
      </c>
    </row>
    <row r="147" spans="7:8" ht="12.75">
      <c r="G147" s="33">
        <v>111</v>
      </c>
      <c r="H147" s="45">
        <f ca="1" t="shared" si="1"/>
        <v>0</v>
      </c>
    </row>
    <row r="148" spans="7:8" ht="12.75">
      <c r="G148" s="33">
        <v>112</v>
      </c>
      <c r="H148" s="45">
        <f ca="1" t="shared" si="1"/>
        <v>0</v>
      </c>
    </row>
    <row r="149" spans="7:8" ht="12.75">
      <c r="G149" s="33">
        <v>113</v>
      </c>
      <c r="H149" s="45">
        <f ca="1" t="shared" si="1"/>
        <v>0</v>
      </c>
    </row>
    <row r="150" spans="7:8" ht="12.75">
      <c r="G150" s="33">
        <v>114</v>
      </c>
      <c r="H150" s="45">
        <f ca="1" t="shared" si="1"/>
        <v>0</v>
      </c>
    </row>
    <row r="151" spans="7:8" ht="12.75">
      <c r="G151" s="33">
        <v>115</v>
      </c>
      <c r="H151" s="45">
        <f ca="1" t="shared" si="1"/>
        <v>0</v>
      </c>
    </row>
    <row r="152" spans="7:8" ht="12.75">
      <c r="G152" s="33">
        <v>116</v>
      </c>
      <c r="H152" s="45">
        <f ca="1" t="shared" si="1"/>
        <v>3</v>
      </c>
    </row>
    <row r="153" spans="7:8" ht="12.75">
      <c r="G153" s="33">
        <v>117</v>
      </c>
      <c r="H153" s="45">
        <f ca="1" t="shared" si="1"/>
        <v>3</v>
      </c>
    </row>
    <row r="154" spans="7:8" ht="12.75">
      <c r="G154" s="33">
        <v>118</v>
      </c>
      <c r="H154" s="45">
        <f ca="1" t="shared" si="1"/>
        <v>0</v>
      </c>
    </row>
    <row r="155" spans="7:8" ht="12.75">
      <c r="G155" s="33">
        <v>119</v>
      </c>
      <c r="H155" s="45">
        <f ca="1" t="shared" si="1"/>
        <v>0</v>
      </c>
    </row>
    <row r="156" spans="7:8" ht="12.75">
      <c r="G156" s="33">
        <v>120</v>
      </c>
      <c r="H156" s="45">
        <f ca="1" t="shared" si="1"/>
        <v>3</v>
      </c>
    </row>
    <row r="157" spans="7:8" ht="12.75">
      <c r="G157" s="33">
        <v>121</v>
      </c>
      <c r="H157" s="45">
        <f ca="1" t="shared" si="1"/>
        <v>3</v>
      </c>
    </row>
    <row r="158" spans="7:8" ht="12.75">
      <c r="G158" s="33">
        <v>122</v>
      </c>
      <c r="H158" s="45">
        <f ca="1" t="shared" si="1"/>
        <v>0</v>
      </c>
    </row>
    <row r="159" spans="7:8" ht="12.75">
      <c r="G159" s="33">
        <v>123</v>
      </c>
      <c r="H159" s="45">
        <f ca="1" t="shared" si="1"/>
        <v>0</v>
      </c>
    </row>
    <row r="160" spans="7:8" ht="12.75">
      <c r="G160" s="33">
        <v>124</v>
      </c>
      <c r="H160" s="45">
        <f ca="1" t="shared" si="1"/>
        <v>3</v>
      </c>
    </row>
    <row r="161" spans="7:8" ht="12.75">
      <c r="G161" s="33">
        <v>125</v>
      </c>
      <c r="H161" s="45">
        <f ca="1" t="shared" si="1"/>
        <v>0</v>
      </c>
    </row>
    <row r="162" spans="7:8" ht="12.75">
      <c r="G162" s="33">
        <v>126</v>
      </c>
      <c r="H162" s="45">
        <f ca="1" t="shared" si="1"/>
        <v>0</v>
      </c>
    </row>
    <row r="163" spans="7:8" ht="12.75">
      <c r="G163" s="33">
        <v>127</v>
      </c>
      <c r="H163" s="45">
        <f ca="1" t="shared" si="1"/>
        <v>0</v>
      </c>
    </row>
    <row r="164" spans="7:8" ht="12.75">
      <c r="G164" s="33">
        <v>128</v>
      </c>
      <c r="H164" s="45">
        <f ca="1" t="shared" si="1"/>
        <v>0</v>
      </c>
    </row>
    <row r="165" spans="7:8" ht="12.75">
      <c r="G165" s="33">
        <v>129</v>
      </c>
      <c r="H165" s="45">
        <f ca="1" t="shared" si="1"/>
        <v>3</v>
      </c>
    </row>
    <row r="166" spans="7:8" ht="12.75">
      <c r="G166" s="33">
        <v>130</v>
      </c>
      <c r="H166" s="45">
        <f aca="true" ca="1" t="shared" si="2" ref="H166:H229">IF(RAND()&lt;=12/38,3,0)</f>
        <v>3</v>
      </c>
    </row>
    <row r="167" spans="7:8" ht="12.75">
      <c r="G167" s="33">
        <v>131</v>
      </c>
      <c r="H167" s="45">
        <f ca="1" t="shared" si="2"/>
        <v>0</v>
      </c>
    </row>
    <row r="168" spans="7:8" ht="12.75">
      <c r="G168" s="33">
        <v>132</v>
      </c>
      <c r="H168" s="45">
        <f ca="1" t="shared" si="2"/>
        <v>0</v>
      </c>
    </row>
    <row r="169" spans="7:8" ht="12.75">
      <c r="G169" s="33">
        <v>133</v>
      </c>
      <c r="H169" s="45">
        <f ca="1" t="shared" si="2"/>
        <v>3</v>
      </c>
    </row>
    <row r="170" spans="7:8" ht="12.75">
      <c r="G170" s="33">
        <v>134</v>
      </c>
      <c r="H170" s="45">
        <f ca="1" t="shared" si="2"/>
        <v>3</v>
      </c>
    </row>
    <row r="171" spans="7:8" ht="12.75">
      <c r="G171" s="33">
        <v>135</v>
      </c>
      <c r="H171" s="45">
        <f ca="1" t="shared" si="2"/>
        <v>0</v>
      </c>
    </row>
    <row r="172" spans="7:8" ht="12.75">
      <c r="G172" s="33">
        <v>136</v>
      </c>
      <c r="H172" s="45">
        <f ca="1" t="shared" si="2"/>
        <v>3</v>
      </c>
    </row>
    <row r="173" spans="7:8" ht="12.75">
      <c r="G173" s="33">
        <v>137</v>
      </c>
      <c r="H173" s="45">
        <f ca="1" t="shared" si="2"/>
        <v>0</v>
      </c>
    </row>
    <row r="174" spans="7:8" ht="12.75">
      <c r="G174" s="33">
        <v>138</v>
      </c>
      <c r="H174" s="45">
        <f ca="1" t="shared" si="2"/>
        <v>3</v>
      </c>
    </row>
    <row r="175" spans="7:8" ht="12.75">
      <c r="G175" s="33">
        <v>139</v>
      </c>
      <c r="H175" s="45">
        <f ca="1" t="shared" si="2"/>
        <v>0</v>
      </c>
    </row>
    <row r="176" spans="7:8" ht="12.75">
      <c r="G176" s="33">
        <v>140</v>
      </c>
      <c r="H176" s="45">
        <f ca="1" t="shared" si="2"/>
        <v>3</v>
      </c>
    </row>
    <row r="177" spans="7:8" ht="12.75">
      <c r="G177" s="33">
        <v>141</v>
      </c>
      <c r="H177" s="45">
        <f ca="1" t="shared" si="2"/>
        <v>0</v>
      </c>
    </row>
    <row r="178" spans="7:8" ht="12.75">
      <c r="G178" s="33">
        <v>142</v>
      </c>
      <c r="H178" s="45">
        <f ca="1" t="shared" si="2"/>
        <v>0</v>
      </c>
    </row>
    <row r="179" spans="7:8" ht="12.75">
      <c r="G179" s="33">
        <v>143</v>
      </c>
      <c r="H179" s="45">
        <f ca="1" t="shared" si="2"/>
        <v>0</v>
      </c>
    </row>
    <row r="180" spans="7:8" ht="12.75">
      <c r="G180" s="33">
        <v>144</v>
      </c>
      <c r="H180" s="45">
        <f ca="1" t="shared" si="2"/>
        <v>3</v>
      </c>
    </row>
    <row r="181" spans="7:8" ht="12.75">
      <c r="G181" s="33">
        <v>145</v>
      </c>
      <c r="H181" s="45">
        <f ca="1" t="shared" si="2"/>
        <v>0</v>
      </c>
    </row>
    <row r="182" spans="7:8" ht="12.75">
      <c r="G182" s="33">
        <v>146</v>
      </c>
      <c r="H182" s="45">
        <f ca="1" t="shared" si="2"/>
        <v>0</v>
      </c>
    </row>
    <row r="183" spans="7:8" ht="12.75">
      <c r="G183" s="33">
        <v>147</v>
      </c>
      <c r="H183" s="45">
        <f ca="1" t="shared" si="2"/>
        <v>3</v>
      </c>
    </row>
    <row r="184" spans="7:8" ht="12.75">
      <c r="G184" s="33">
        <v>148</v>
      </c>
      <c r="H184" s="45">
        <f ca="1" t="shared" si="2"/>
        <v>0</v>
      </c>
    </row>
    <row r="185" spans="7:8" ht="12.75">
      <c r="G185" s="33">
        <v>149</v>
      </c>
      <c r="H185" s="45">
        <f ca="1" t="shared" si="2"/>
        <v>0</v>
      </c>
    </row>
    <row r="186" spans="7:8" ht="12.75">
      <c r="G186" s="33">
        <v>150</v>
      </c>
      <c r="H186" s="45">
        <f ca="1" t="shared" si="2"/>
        <v>3</v>
      </c>
    </row>
    <row r="187" spans="7:8" ht="12.75">
      <c r="G187" s="33">
        <v>151</v>
      </c>
      <c r="H187" s="45">
        <f ca="1" t="shared" si="2"/>
        <v>0</v>
      </c>
    </row>
    <row r="188" spans="7:8" ht="12.75">
      <c r="G188" s="33">
        <v>152</v>
      </c>
      <c r="H188" s="45">
        <f ca="1" t="shared" si="2"/>
        <v>0</v>
      </c>
    </row>
    <row r="189" spans="7:8" ht="12.75">
      <c r="G189" s="33">
        <v>153</v>
      </c>
      <c r="H189" s="45">
        <f ca="1" t="shared" si="2"/>
        <v>0</v>
      </c>
    </row>
    <row r="190" spans="7:8" ht="12.75">
      <c r="G190" s="33">
        <v>154</v>
      </c>
      <c r="H190" s="45">
        <f ca="1" t="shared" si="2"/>
        <v>3</v>
      </c>
    </row>
    <row r="191" spans="7:8" ht="12.75">
      <c r="G191" s="33">
        <v>155</v>
      </c>
      <c r="H191" s="45">
        <f ca="1" t="shared" si="2"/>
        <v>3</v>
      </c>
    </row>
    <row r="192" spans="7:8" ht="12.75">
      <c r="G192" s="33">
        <v>156</v>
      </c>
      <c r="H192" s="45">
        <f ca="1" t="shared" si="2"/>
        <v>0</v>
      </c>
    </row>
    <row r="193" spans="7:8" ht="12.75">
      <c r="G193" s="33">
        <v>157</v>
      </c>
      <c r="H193" s="45">
        <f ca="1" t="shared" si="2"/>
        <v>0</v>
      </c>
    </row>
    <row r="194" spans="7:8" ht="12.75">
      <c r="G194" s="33">
        <v>158</v>
      </c>
      <c r="H194" s="45">
        <f ca="1" t="shared" si="2"/>
        <v>0</v>
      </c>
    </row>
    <row r="195" spans="7:8" ht="12.75">
      <c r="G195" s="33">
        <v>159</v>
      </c>
      <c r="H195" s="45">
        <f ca="1" t="shared" si="2"/>
        <v>3</v>
      </c>
    </row>
    <row r="196" spans="7:8" ht="12.75">
      <c r="G196" s="33">
        <v>160</v>
      </c>
      <c r="H196" s="45">
        <f ca="1" t="shared" si="2"/>
        <v>0</v>
      </c>
    </row>
    <row r="197" spans="7:8" ht="12.75">
      <c r="G197" s="33">
        <v>161</v>
      </c>
      <c r="H197" s="45">
        <f ca="1" t="shared" si="2"/>
        <v>3</v>
      </c>
    </row>
    <row r="198" spans="7:8" ht="12.75">
      <c r="G198" s="33">
        <v>162</v>
      </c>
      <c r="H198" s="45">
        <f ca="1" t="shared" si="2"/>
        <v>0</v>
      </c>
    </row>
    <row r="199" spans="7:8" ht="12.75">
      <c r="G199" s="33">
        <v>163</v>
      </c>
      <c r="H199" s="45">
        <f ca="1" t="shared" si="2"/>
        <v>0</v>
      </c>
    </row>
    <row r="200" spans="7:8" ht="12.75">
      <c r="G200" s="33">
        <v>164</v>
      </c>
      <c r="H200" s="45">
        <f ca="1" t="shared" si="2"/>
        <v>0</v>
      </c>
    </row>
    <row r="201" spans="7:8" ht="12.75">
      <c r="G201" s="33">
        <v>165</v>
      </c>
      <c r="H201" s="45">
        <f ca="1" t="shared" si="2"/>
        <v>3</v>
      </c>
    </row>
    <row r="202" spans="7:8" ht="12.75">
      <c r="G202" s="33">
        <v>166</v>
      </c>
      <c r="H202" s="45">
        <f ca="1" t="shared" si="2"/>
        <v>0</v>
      </c>
    </row>
    <row r="203" spans="7:8" ht="12.75">
      <c r="G203" s="33">
        <v>167</v>
      </c>
      <c r="H203" s="45">
        <f ca="1" t="shared" si="2"/>
        <v>0</v>
      </c>
    </row>
    <row r="204" spans="7:8" ht="12.75">
      <c r="G204" s="33">
        <v>168</v>
      </c>
      <c r="H204" s="45">
        <f ca="1" t="shared" si="2"/>
        <v>3</v>
      </c>
    </row>
    <row r="205" spans="7:8" ht="12.75">
      <c r="G205" s="33">
        <v>169</v>
      </c>
      <c r="H205" s="45">
        <f ca="1" t="shared" si="2"/>
        <v>3</v>
      </c>
    </row>
    <row r="206" spans="7:8" ht="12.75">
      <c r="G206" s="33">
        <v>170</v>
      </c>
      <c r="H206" s="45">
        <f ca="1" t="shared" si="2"/>
        <v>0</v>
      </c>
    </row>
    <row r="207" spans="7:8" ht="12.75">
      <c r="G207" s="33">
        <v>171</v>
      </c>
      <c r="H207" s="45">
        <f ca="1" t="shared" si="2"/>
        <v>0</v>
      </c>
    </row>
    <row r="208" spans="7:8" ht="12.75">
      <c r="G208" s="33">
        <v>172</v>
      </c>
      <c r="H208" s="45">
        <f ca="1" t="shared" si="2"/>
        <v>0</v>
      </c>
    </row>
    <row r="209" spans="7:8" ht="12.75">
      <c r="G209" s="33">
        <v>173</v>
      </c>
      <c r="H209" s="45">
        <f ca="1" t="shared" si="2"/>
        <v>0</v>
      </c>
    </row>
    <row r="210" spans="7:8" ht="12.75">
      <c r="G210" s="33">
        <v>174</v>
      </c>
      <c r="H210" s="45">
        <f ca="1" t="shared" si="2"/>
        <v>0</v>
      </c>
    </row>
    <row r="211" spans="7:8" ht="12.75">
      <c r="G211" s="33">
        <v>175</v>
      </c>
      <c r="H211" s="45">
        <f ca="1" t="shared" si="2"/>
        <v>3</v>
      </c>
    </row>
    <row r="212" spans="7:8" ht="12.75">
      <c r="G212" s="33">
        <v>176</v>
      </c>
      <c r="H212" s="45">
        <f ca="1" t="shared" si="2"/>
        <v>0</v>
      </c>
    </row>
    <row r="213" spans="7:8" ht="12.75">
      <c r="G213" s="33">
        <v>177</v>
      </c>
      <c r="H213" s="45">
        <f ca="1" t="shared" si="2"/>
        <v>0</v>
      </c>
    </row>
    <row r="214" spans="7:8" ht="12.75">
      <c r="G214" s="33">
        <v>178</v>
      </c>
      <c r="H214" s="45">
        <f ca="1" t="shared" si="2"/>
        <v>0</v>
      </c>
    </row>
    <row r="215" spans="7:8" ht="12.75">
      <c r="G215" s="33">
        <v>179</v>
      </c>
      <c r="H215" s="45">
        <f ca="1" t="shared" si="2"/>
        <v>0</v>
      </c>
    </row>
    <row r="216" spans="7:8" ht="12.75">
      <c r="G216" s="33">
        <v>180</v>
      </c>
      <c r="H216" s="45">
        <f ca="1" t="shared" si="2"/>
        <v>0</v>
      </c>
    </row>
    <row r="217" spans="7:8" ht="12.75">
      <c r="G217" s="33">
        <v>181</v>
      </c>
      <c r="H217" s="45">
        <f ca="1" t="shared" si="2"/>
        <v>0</v>
      </c>
    </row>
    <row r="218" spans="7:8" ht="12.75">
      <c r="G218" s="33">
        <v>182</v>
      </c>
      <c r="H218" s="45">
        <f ca="1" t="shared" si="2"/>
        <v>0</v>
      </c>
    </row>
    <row r="219" spans="7:8" ht="12.75">
      <c r="G219" s="33">
        <v>183</v>
      </c>
      <c r="H219" s="45">
        <f ca="1" t="shared" si="2"/>
        <v>0</v>
      </c>
    </row>
    <row r="220" spans="7:8" ht="12.75">
      <c r="G220" s="33">
        <v>184</v>
      </c>
      <c r="H220" s="45">
        <f ca="1" t="shared" si="2"/>
        <v>0</v>
      </c>
    </row>
    <row r="221" spans="7:8" ht="12.75">
      <c r="G221" s="33">
        <v>185</v>
      </c>
      <c r="H221" s="45">
        <f ca="1" t="shared" si="2"/>
        <v>0</v>
      </c>
    </row>
    <row r="222" spans="7:8" ht="12.75">
      <c r="G222" s="33">
        <v>186</v>
      </c>
      <c r="H222" s="45">
        <f ca="1" t="shared" si="2"/>
        <v>3</v>
      </c>
    </row>
    <row r="223" spans="7:8" ht="12.75">
      <c r="G223" s="33">
        <v>187</v>
      </c>
      <c r="H223" s="45">
        <f ca="1" t="shared" si="2"/>
        <v>3</v>
      </c>
    </row>
    <row r="224" spans="7:8" ht="12.75">
      <c r="G224" s="33">
        <v>188</v>
      </c>
      <c r="H224" s="45">
        <f ca="1" t="shared" si="2"/>
        <v>3</v>
      </c>
    </row>
    <row r="225" spans="7:8" ht="12.75">
      <c r="G225" s="33">
        <v>189</v>
      </c>
      <c r="H225" s="45">
        <f ca="1" t="shared" si="2"/>
        <v>0</v>
      </c>
    </row>
    <row r="226" spans="7:8" ht="12.75">
      <c r="G226" s="33">
        <v>190</v>
      </c>
      <c r="H226" s="45">
        <f ca="1" t="shared" si="2"/>
        <v>0</v>
      </c>
    </row>
    <row r="227" spans="7:8" ht="12.75">
      <c r="G227" s="33">
        <v>191</v>
      </c>
      <c r="H227" s="45">
        <f ca="1" t="shared" si="2"/>
        <v>0</v>
      </c>
    </row>
    <row r="228" spans="7:8" ht="12.75">
      <c r="G228" s="33">
        <v>192</v>
      </c>
      <c r="H228" s="45">
        <f ca="1" t="shared" si="2"/>
        <v>3</v>
      </c>
    </row>
    <row r="229" spans="7:8" ht="12.75">
      <c r="G229" s="33">
        <v>193</v>
      </c>
      <c r="H229" s="45">
        <f ca="1" t="shared" si="2"/>
        <v>0</v>
      </c>
    </row>
    <row r="230" spans="7:8" ht="12.75">
      <c r="G230" s="33">
        <v>194</v>
      </c>
      <c r="H230" s="45">
        <f aca="true" ca="1" t="shared" si="3" ref="H230:H293">IF(RAND()&lt;=12/38,3,0)</f>
        <v>3</v>
      </c>
    </row>
    <row r="231" spans="7:8" ht="12.75">
      <c r="G231" s="33">
        <v>195</v>
      </c>
      <c r="H231" s="45">
        <f ca="1" t="shared" si="3"/>
        <v>0</v>
      </c>
    </row>
    <row r="232" spans="7:8" ht="12.75">
      <c r="G232" s="33">
        <v>196</v>
      </c>
      <c r="H232" s="45">
        <f ca="1" t="shared" si="3"/>
        <v>3</v>
      </c>
    </row>
    <row r="233" spans="7:8" ht="12.75">
      <c r="G233" s="33">
        <v>197</v>
      </c>
      <c r="H233" s="45">
        <f ca="1" t="shared" si="3"/>
        <v>0</v>
      </c>
    </row>
    <row r="234" spans="7:8" ht="12.75">
      <c r="G234" s="33">
        <v>198</v>
      </c>
      <c r="H234" s="45">
        <f ca="1" t="shared" si="3"/>
        <v>0</v>
      </c>
    </row>
    <row r="235" spans="7:8" ht="12.75">
      <c r="G235" s="33">
        <v>199</v>
      </c>
      <c r="H235" s="45">
        <f ca="1" t="shared" si="3"/>
        <v>3</v>
      </c>
    </row>
    <row r="236" spans="7:8" ht="12.75">
      <c r="G236" s="33">
        <v>200</v>
      </c>
      <c r="H236" s="45">
        <f ca="1" t="shared" si="3"/>
        <v>0</v>
      </c>
    </row>
    <row r="237" spans="7:8" ht="12.75">
      <c r="G237" s="33">
        <v>201</v>
      </c>
      <c r="H237" s="45">
        <f ca="1" t="shared" si="3"/>
        <v>3</v>
      </c>
    </row>
    <row r="238" spans="7:8" ht="12.75">
      <c r="G238" s="33">
        <v>202</v>
      </c>
      <c r="H238" s="45">
        <f ca="1" t="shared" si="3"/>
        <v>3</v>
      </c>
    </row>
    <row r="239" spans="7:8" ht="12.75">
      <c r="G239" s="33">
        <v>203</v>
      </c>
      <c r="H239" s="45">
        <f ca="1" t="shared" si="3"/>
        <v>0</v>
      </c>
    </row>
    <row r="240" spans="7:8" ht="12.75">
      <c r="G240" s="33">
        <v>204</v>
      </c>
      <c r="H240" s="45">
        <f ca="1" t="shared" si="3"/>
        <v>0</v>
      </c>
    </row>
    <row r="241" spans="7:8" ht="12.75">
      <c r="G241" s="33">
        <v>205</v>
      </c>
      <c r="H241" s="45">
        <f ca="1" t="shared" si="3"/>
        <v>0</v>
      </c>
    </row>
    <row r="242" spans="7:8" ht="12.75">
      <c r="G242" s="33">
        <v>206</v>
      </c>
      <c r="H242" s="45">
        <f ca="1" t="shared" si="3"/>
        <v>3</v>
      </c>
    </row>
    <row r="243" spans="7:8" ht="12.75">
      <c r="G243" s="33">
        <v>207</v>
      </c>
      <c r="H243" s="45">
        <f ca="1" t="shared" si="3"/>
        <v>3</v>
      </c>
    </row>
    <row r="244" spans="7:8" ht="12.75">
      <c r="G244" s="33">
        <v>208</v>
      </c>
      <c r="H244" s="45">
        <f ca="1" t="shared" si="3"/>
        <v>0</v>
      </c>
    </row>
    <row r="245" spans="7:8" ht="12.75">
      <c r="G245" s="33">
        <v>209</v>
      </c>
      <c r="H245" s="45">
        <f ca="1" t="shared" si="3"/>
        <v>0</v>
      </c>
    </row>
    <row r="246" spans="7:8" ht="12.75">
      <c r="G246" s="33">
        <v>210</v>
      </c>
      <c r="H246" s="45">
        <f ca="1" t="shared" si="3"/>
        <v>0</v>
      </c>
    </row>
    <row r="247" spans="7:8" ht="12.75">
      <c r="G247" s="33">
        <v>211</v>
      </c>
      <c r="H247" s="45">
        <f ca="1" t="shared" si="3"/>
        <v>0</v>
      </c>
    </row>
    <row r="248" spans="7:8" ht="12.75">
      <c r="G248" s="33">
        <v>212</v>
      </c>
      <c r="H248" s="45">
        <f ca="1" t="shared" si="3"/>
        <v>0</v>
      </c>
    </row>
    <row r="249" spans="7:8" ht="12.75">
      <c r="G249" s="33">
        <v>213</v>
      </c>
      <c r="H249" s="45">
        <f ca="1" t="shared" si="3"/>
        <v>0</v>
      </c>
    </row>
    <row r="250" spans="7:8" ht="12.75">
      <c r="G250" s="33">
        <v>214</v>
      </c>
      <c r="H250" s="45">
        <f ca="1" t="shared" si="3"/>
        <v>0</v>
      </c>
    </row>
    <row r="251" spans="7:8" ht="12.75">
      <c r="G251" s="33">
        <v>215</v>
      </c>
      <c r="H251" s="45">
        <f ca="1" t="shared" si="3"/>
        <v>3</v>
      </c>
    </row>
    <row r="252" spans="7:8" ht="12.75">
      <c r="G252" s="33">
        <v>216</v>
      </c>
      <c r="H252" s="45">
        <f ca="1" t="shared" si="3"/>
        <v>3</v>
      </c>
    </row>
    <row r="253" spans="7:8" ht="12.75">
      <c r="G253" s="33">
        <v>217</v>
      </c>
      <c r="H253" s="45">
        <f ca="1" t="shared" si="3"/>
        <v>0</v>
      </c>
    </row>
    <row r="254" spans="7:8" ht="12.75">
      <c r="G254" s="33">
        <v>218</v>
      </c>
      <c r="H254" s="45">
        <f ca="1" t="shared" si="3"/>
        <v>3</v>
      </c>
    </row>
    <row r="255" spans="7:8" ht="12.75">
      <c r="G255" s="33">
        <v>219</v>
      </c>
      <c r="H255" s="45">
        <f ca="1" t="shared" si="3"/>
        <v>0</v>
      </c>
    </row>
    <row r="256" spans="7:8" ht="12.75">
      <c r="G256" s="33">
        <v>220</v>
      </c>
      <c r="H256" s="45">
        <f ca="1" t="shared" si="3"/>
        <v>0</v>
      </c>
    </row>
    <row r="257" spans="7:8" ht="12.75">
      <c r="G257" s="33">
        <v>221</v>
      </c>
      <c r="H257" s="45">
        <f ca="1" t="shared" si="3"/>
        <v>3</v>
      </c>
    </row>
    <row r="258" spans="7:8" ht="12.75">
      <c r="G258" s="33">
        <v>222</v>
      </c>
      <c r="H258" s="45">
        <f ca="1" t="shared" si="3"/>
        <v>3</v>
      </c>
    </row>
    <row r="259" spans="7:8" ht="12.75">
      <c r="G259" s="33">
        <v>223</v>
      </c>
      <c r="H259" s="45">
        <f ca="1" t="shared" si="3"/>
        <v>0</v>
      </c>
    </row>
    <row r="260" spans="7:8" ht="12.75">
      <c r="G260" s="33">
        <v>224</v>
      </c>
      <c r="H260" s="45">
        <f ca="1" t="shared" si="3"/>
        <v>0</v>
      </c>
    </row>
    <row r="261" spans="7:8" ht="12.75">
      <c r="G261" s="33">
        <v>225</v>
      </c>
      <c r="H261" s="45">
        <f ca="1" t="shared" si="3"/>
        <v>3</v>
      </c>
    </row>
    <row r="262" spans="7:8" ht="12.75">
      <c r="G262" s="33">
        <v>226</v>
      </c>
      <c r="H262" s="45">
        <f ca="1" t="shared" si="3"/>
        <v>0</v>
      </c>
    </row>
    <row r="263" spans="7:8" ht="12.75">
      <c r="G263" s="33">
        <v>227</v>
      </c>
      <c r="H263" s="45">
        <f ca="1" t="shared" si="3"/>
        <v>3</v>
      </c>
    </row>
    <row r="264" spans="7:8" ht="12.75">
      <c r="G264" s="33">
        <v>228</v>
      </c>
      <c r="H264" s="45">
        <f ca="1" t="shared" si="3"/>
        <v>3</v>
      </c>
    </row>
    <row r="265" spans="7:8" ht="12.75">
      <c r="G265" s="33">
        <v>229</v>
      </c>
      <c r="H265" s="45">
        <f ca="1" t="shared" si="3"/>
        <v>0</v>
      </c>
    </row>
    <row r="266" spans="7:8" ht="12.75">
      <c r="G266" s="33">
        <v>230</v>
      </c>
      <c r="H266" s="45">
        <f ca="1" t="shared" si="3"/>
        <v>3</v>
      </c>
    </row>
    <row r="267" spans="7:8" ht="12.75">
      <c r="G267" s="33">
        <v>231</v>
      </c>
      <c r="H267" s="45">
        <f ca="1" t="shared" si="3"/>
        <v>3</v>
      </c>
    </row>
    <row r="268" spans="7:8" ht="12.75">
      <c r="G268" s="33">
        <v>232</v>
      </c>
      <c r="H268" s="45">
        <f ca="1" t="shared" si="3"/>
        <v>0</v>
      </c>
    </row>
    <row r="269" spans="7:8" ht="12.75">
      <c r="G269" s="33">
        <v>233</v>
      </c>
      <c r="H269" s="45">
        <f ca="1" t="shared" si="3"/>
        <v>0</v>
      </c>
    </row>
    <row r="270" spans="7:8" ht="12.75">
      <c r="G270" s="33">
        <v>234</v>
      </c>
      <c r="H270" s="45">
        <f ca="1" t="shared" si="3"/>
        <v>3</v>
      </c>
    </row>
    <row r="271" spans="7:8" ht="12.75">
      <c r="G271" s="33">
        <v>235</v>
      </c>
      <c r="H271" s="45">
        <f ca="1" t="shared" si="3"/>
        <v>3</v>
      </c>
    </row>
    <row r="272" spans="7:8" ht="12.75">
      <c r="G272" s="33">
        <v>236</v>
      </c>
      <c r="H272" s="45">
        <f ca="1" t="shared" si="3"/>
        <v>0</v>
      </c>
    </row>
    <row r="273" spans="7:8" ht="12.75">
      <c r="G273" s="33">
        <v>237</v>
      </c>
      <c r="H273" s="45">
        <f ca="1" t="shared" si="3"/>
        <v>3</v>
      </c>
    </row>
    <row r="274" spans="7:8" ht="12.75">
      <c r="G274" s="33">
        <v>238</v>
      </c>
      <c r="H274" s="45">
        <f ca="1" t="shared" si="3"/>
        <v>3</v>
      </c>
    </row>
    <row r="275" spans="7:8" ht="12.75">
      <c r="G275" s="33">
        <v>239</v>
      </c>
      <c r="H275" s="45">
        <f ca="1" t="shared" si="3"/>
        <v>0</v>
      </c>
    </row>
    <row r="276" spans="7:8" ht="12.75">
      <c r="G276" s="33">
        <v>240</v>
      </c>
      <c r="H276" s="45">
        <f ca="1" t="shared" si="3"/>
        <v>0</v>
      </c>
    </row>
    <row r="277" spans="7:8" ht="12.75">
      <c r="G277" s="33">
        <v>241</v>
      </c>
      <c r="H277" s="45">
        <f ca="1" t="shared" si="3"/>
        <v>0</v>
      </c>
    </row>
    <row r="278" spans="7:8" ht="12.75">
      <c r="G278" s="33">
        <v>242</v>
      </c>
      <c r="H278" s="45">
        <f ca="1" t="shared" si="3"/>
        <v>3</v>
      </c>
    </row>
    <row r="279" spans="7:8" ht="12.75">
      <c r="G279" s="33">
        <v>243</v>
      </c>
      <c r="H279" s="45">
        <f ca="1" t="shared" si="3"/>
        <v>0</v>
      </c>
    </row>
    <row r="280" spans="7:8" ht="12.75">
      <c r="G280" s="33">
        <v>244</v>
      </c>
      <c r="H280" s="45">
        <f ca="1" t="shared" si="3"/>
        <v>3</v>
      </c>
    </row>
    <row r="281" spans="7:8" ht="12.75">
      <c r="G281" s="33">
        <v>245</v>
      </c>
      <c r="H281" s="45">
        <f ca="1" t="shared" si="3"/>
        <v>3</v>
      </c>
    </row>
    <row r="282" spans="7:8" ht="12.75">
      <c r="G282" s="33">
        <v>246</v>
      </c>
      <c r="H282" s="45">
        <f ca="1" t="shared" si="3"/>
        <v>0</v>
      </c>
    </row>
    <row r="283" spans="7:8" ht="12.75">
      <c r="G283" s="33">
        <v>247</v>
      </c>
      <c r="H283" s="45">
        <f ca="1" t="shared" si="3"/>
        <v>0</v>
      </c>
    </row>
    <row r="284" spans="7:8" ht="12.75">
      <c r="G284" s="33">
        <v>248</v>
      </c>
      <c r="H284" s="45">
        <f ca="1" t="shared" si="3"/>
        <v>0</v>
      </c>
    </row>
    <row r="285" spans="7:8" ht="12.75">
      <c r="G285" s="33">
        <v>249</v>
      </c>
      <c r="H285" s="45">
        <f ca="1" t="shared" si="3"/>
        <v>0</v>
      </c>
    </row>
    <row r="286" spans="7:8" ht="12.75">
      <c r="G286" s="33">
        <v>250</v>
      </c>
      <c r="H286" s="45">
        <f ca="1" t="shared" si="3"/>
        <v>0</v>
      </c>
    </row>
    <row r="287" spans="7:8" ht="12.75">
      <c r="G287" s="33">
        <v>251</v>
      </c>
      <c r="H287" s="45">
        <f ca="1" t="shared" si="3"/>
        <v>0</v>
      </c>
    </row>
    <row r="288" spans="7:8" ht="12.75">
      <c r="G288" s="33">
        <v>252</v>
      </c>
      <c r="H288" s="45">
        <f ca="1" t="shared" si="3"/>
        <v>0</v>
      </c>
    </row>
    <row r="289" spans="7:8" ht="12.75">
      <c r="G289" s="33">
        <v>253</v>
      </c>
      <c r="H289" s="45">
        <f ca="1" t="shared" si="3"/>
        <v>0</v>
      </c>
    </row>
    <row r="290" spans="7:8" ht="12.75">
      <c r="G290" s="33">
        <v>254</v>
      </c>
      <c r="H290" s="45">
        <f ca="1" t="shared" si="3"/>
        <v>0</v>
      </c>
    </row>
    <row r="291" spans="7:8" ht="12.75">
      <c r="G291" s="33">
        <v>255</v>
      </c>
      <c r="H291" s="45">
        <f ca="1" t="shared" si="3"/>
        <v>0</v>
      </c>
    </row>
    <row r="292" spans="7:8" ht="12.75">
      <c r="G292" s="33">
        <v>256</v>
      </c>
      <c r="H292" s="45">
        <f ca="1" t="shared" si="3"/>
        <v>0</v>
      </c>
    </row>
    <row r="293" spans="7:8" ht="12.75">
      <c r="G293" s="33">
        <v>257</v>
      </c>
      <c r="H293" s="45">
        <f ca="1" t="shared" si="3"/>
        <v>0</v>
      </c>
    </row>
    <row r="294" spans="7:8" ht="12.75">
      <c r="G294" s="33">
        <v>258</v>
      </c>
      <c r="H294" s="45">
        <f aca="true" ca="1" t="shared" si="4" ref="H294:H336">IF(RAND()&lt;=12/38,3,0)</f>
        <v>0</v>
      </c>
    </row>
    <row r="295" spans="7:8" ht="12.75">
      <c r="G295" s="33">
        <v>259</v>
      </c>
      <c r="H295" s="45">
        <f ca="1" t="shared" si="4"/>
        <v>0</v>
      </c>
    </row>
    <row r="296" spans="7:8" ht="12.75">
      <c r="G296" s="33">
        <v>260</v>
      </c>
      <c r="H296" s="45">
        <f ca="1" t="shared" si="4"/>
        <v>0</v>
      </c>
    </row>
    <row r="297" spans="7:8" ht="12.75">
      <c r="G297" s="33">
        <v>261</v>
      </c>
      <c r="H297" s="45">
        <f ca="1" t="shared" si="4"/>
        <v>0</v>
      </c>
    </row>
    <row r="298" spans="7:8" ht="12.75">
      <c r="G298" s="33">
        <v>262</v>
      </c>
      <c r="H298" s="45">
        <f ca="1" t="shared" si="4"/>
        <v>0</v>
      </c>
    </row>
    <row r="299" spans="7:8" ht="12.75">
      <c r="G299" s="33">
        <v>263</v>
      </c>
      <c r="H299" s="45">
        <f ca="1" t="shared" si="4"/>
        <v>0</v>
      </c>
    </row>
    <row r="300" spans="7:8" ht="12.75">
      <c r="G300" s="33">
        <v>264</v>
      </c>
      <c r="H300" s="45">
        <f ca="1" t="shared" si="4"/>
        <v>0</v>
      </c>
    </row>
    <row r="301" spans="7:8" ht="12.75">
      <c r="G301" s="33">
        <v>265</v>
      </c>
      <c r="H301" s="45">
        <f ca="1" t="shared" si="4"/>
        <v>3</v>
      </c>
    </row>
    <row r="302" spans="7:8" ht="12.75">
      <c r="G302" s="33">
        <v>266</v>
      </c>
      <c r="H302" s="45">
        <f ca="1" t="shared" si="4"/>
        <v>3</v>
      </c>
    </row>
    <row r="303" spans="7:8" ht="12.75">
      <c r="G303" s="33">
        <v>267</v>
      </c>
      <c r="H303" s="45">
        <f ca="1" t="shared" si="4"/>
        <v>0</v>
      </c>
    </row>
    <row r="304" spans="7:8" ht="12.75">
      <c r="G304" s="33">
        <v>268</v>
      </c>
      <c r="H304" s="45">
        <f ca="1" t="shared" si="4"/>
        <v>3</v>
      </c>
    </row>
    <row r="305" spans="7:8" ht="12.75">
      <c r="G305" s="33">
        <v>269</v>
      </c>
      <c r="H305" s="45">
        <f ca="1" t="shared" si="4"/>
        <v>0</v>
      </c>
    </row>
    <row r="306" spans="7:8" ht="12.75">
      <c r="G306" s="33">
        <v>270</v>
      </c>
      <c r="H306" s="45">
        <f ca="1" t="shared" si="4"/>
        <v>0</v>
      </c>
    </row>
    <row r="307" spans="7:8" ht="12.75">
      <c r="G307" s="33">
        <v>271</v>
      </c>
      <c r="H307" s="45">
        <f ca="1" t="shared" si="4"/>
        <v>0</v>
      </c>
    </row>
    <row r="308" spans="7:8" ht="12.75">
      <c r="G308" s="33">
        <v>272</v>
      </c>
      <c r="H308" s="45">
        <f ca="1" t="shared" si="4"/>
        <v>0</v>
      </c>
    </row>
    <row r="309" spans="7:8" ht="12.75">
      <c r="G309" s="33">
        <v>273</v>
      </c>
      <c r="H309" s="45">
        <f ca="1" t="shared" si="4"/>
        <v>3</v>
      </c>
    </row>
    <row r="310" spans="7:8" ht="12.75">
      <c r="G310" s="33">
        <v>274</v>
      </c>
      <c r="H310" s="45">
        <f ca="1" t="shared" si="4"/>
        <v>3</v>
      </c>
    </row>
    <row r="311" spans="7:8" ht="12.75">
      <c r="G311" s="33">
        <v>275</v>
      </c>
      <c r="H311" s="45">
        <f ca="1" t="shared" si="4"/>
        <v>0</v>
      </c>
    </row>
    <row r="312" spans="7:8" ht="12.75">
      <c r="G312" s="33">
        <v>276</v>
      </c>
      <c r="H312" s="45">
        <f ca="1" t="shared" si="4"/>
        <v>0</v>
      </c>
    </row>
    <row r="313" spans="7:8" ht="12.75">
      <c r="G313" s="33">
        <v>277</v>
      </c>
      <c r="H313" s="45">
        <f ca="1" t="shared" si="4"/>
        <v>0</v>
      </c>
    </row>
    <row r="314" spans="7:8" ht="12.75">
      <c r="G314" s="33">
        <v>278</v>
      </c>
      <c r="H314" s="45">
        <f ca="1" t="shared" si="4"/>
        <v>0</v>
      </c>
    </row>
    <row r="315" spans="7:8" ht="12.75">
      <c r="G315" s="33">
        <v>279</v>
      </c>
      <c r="H315" s="45">
        <f ca="1" t="shared" si="4"/>
        <v>0</v>
      </c>
    </row>
    <row r="316" spans="7:8" ht="12.75">
      <c r="G316" s="33">
        <v>280</v>
      </c>
      <c r="H316" s="45">
        <f ca="1" t="shared" si="4"/>
        <v>0</v>
      </c>
    </row>
    <row r="317" spans="7:8" ht="12.75">
      <c r="G317" s="33">
        <v>281</v>
      </c>
      <c r="H317" s="45">
        <f ca="1" t="shared" si="4"/>
        <v>0</v>
      </c>
    </row>
    <row r="318" spans="7:8" ht="12.75">
      <c r="G318" s="33">
        <v>282</v>
      </c>
      <c r="H318" s="45">
        <f ca="1" t="shared" si="4"/>
        <v>0</v>
      </c>
    </row>
    <row r="319" spans="7:8" ht="12.75">
      <c r="G319" s="33">
        <v>283</v>
      </c>
      <c r="H319" s="45">
        <f ca="1" t="shared" si="4"/>
        <v>0</v>
      </c>
    </row>
    <row r="320" spans="7:8" ht="12.75">
      <c r="G320" s="33">
        <v>284</v>
      </c>
      <c r="H320" s="45">
        <f ca="1" t="shared" si="4"/>
        <v>0</v>
      </c>
    </row>
    <row r="321" spans="7:8" ht="12.75">
      <c r="G321" s="33">
        <v>285</v>
      </c>
      <c r="H321" s="45">
        <f ca="1" t="shared" si="4"/>
        <v>3</v>
      </c>
    </row>
    <row r="322" spans="7:8" ht="12.75">
      <c r="G322" s="33">
        <v>286</v>
      </c>
      <c r="H322" s="45">
        <f ca="1" t="shared" si="4"/>
        <v>0</v>
      </c>
    </row>
    <row r="323" spans="7:8" ht="12.75">
      <c r="G323" s="33">
        <v>287</v>
      </c>
      <c r="H323" s="45">
        <f ca="1" t="shared" si="4"/>
        <v>3</v>
      </c>
    </row>
    <row r="324" spans="7:8" ht="12.75">
      <c r="G324" s="33">
        <v>288</v>
      </c>
      <c r="H324" s="45">
        <f ca="1" t="shared" si="4"/>
        <v>0</v>
      </c>
    </row>
    <row r="325" spans="7:8" ht="12.75">
      <c r="G325" s="33">
        <v>289</v>
      </c>
      <c r="H325" s="45">
        <f ca="1" t="shared" si="4"/>
        <v>3</v>
      </c>
    </row>
    <row r="326" spans="7:8" ht="12.75">
      <c r="G326" s="33">
        <v>290</v>
      </c>
      <c r="H326" s="45">
        <f ca="1" t="shared" si="4"/>
        <v>3</v>
      </c>
    </row>
    <row r="327" spans="7:8" ht="12.75">
      <c r="G327" s="33">
        <v>291</v>
      </c>
      <c r="H327" s="45">
        <f ca="1" t="shared" si="4"/>
        <v>0</v>
      </c>
    </row>
    <row r="328" spans="7:8" ht="12.75">
      <c r="G328" s="33">
        <v>292</v>
      </c>
      <c r="H328" s="45">
        <f ca="1" t="shared" si="4"/>
        <v>0</v>
      </c>
    </row>
    <row r="329" spans="7:8" ht="12.75">
      <c r="G329" s="33">
        <v>293</v>
      </c>
      <c r="H329" s="45">
        <f ca="1" t="shared" si="4"/>
        <v>3</v>
      </c>
    </row>
    <row r="330" spans="7:8" ht="12.75">
      <c r="G330" s="33">
        <v>294</v>
      </c>
      <c r="H330" s="45">
        <f ca="1" t="shared" si="4"/>
        <v>0</v>
      </c>
    </row>
    <row r="331" spans="7:8" ht="12.75">
      <c r="G331" s="33">
        <v>295</v>
      </c>
      <c r="H331" s="45">
        <f ca="1" t="shared" si="4"/>
        <v>3</v>
      </c>
    </row>
    <row r="332" spans="7:8" ht="12.75">
      <c r="G332" s="33">
        <v>296</v>
      </c>
      <c r="H332" s="45">
        <f ca="1" t="shared" si="4"/>
        <v>0</v>
      </c>
    </row>
    <row r="333" spans="7:8" ht="12.75">
      <c r="G333" s="33">
        <v>297</v>
      </c>
      <c r="H333" s="45">
        <f ca="1" t="shared" si="4"/>
        <v>0</v>
      </c>
    </row>
    <row r="334" spans="7:8" ht="12.75">
      <c r="G334" s="33">
        <v>298</v>
      </c>
      <c r="H334" s="45">
        <f ca="1" t="shared" si="4"/>
        <v>0</v>
      </c>
    </row>
    <row r="335" spans="7:8" ht="12.75">
      <c r="G335" s="33">
        <v>299</v>
      </c>
      <c r="H335" s="45">
        <f ca="1" t="shared" si="4"/>
        <v>0</v>
      </c>
    </row>
    <row r="336" spans="7:8" ht="13.5" thickBot="1">
      <c r="G336" s="35">
        <v>300</v>
      </c>
      <c r="H336" s="46">
        <f ca="1" t="shared" si="4"/>
        <v>0</v>
      </c>
    </row>
  </sheetData>
  <sheetProtection/>
  <mergeCells count="6">
    <mergeCell ref="B1:I1"/>
    <mergeCell ref="B29:C29"/>
    <mergeCell ref="B30:C30"/>
    <mergeCell ref="B22:C22"/>
    <mergeCell ref="B23:C23"/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1"/>
  <sheetViews>
    <sheetView showGridLines="0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2" width="12.8515625" style="0" customWidth="1"/>
    <col min="7" max="8" width="6.7109375" style="0" customWidth="1"/>
  </cols>
  <sheetData>
    <row r="1" spans="2:9" ht="15.75">
      <c r="B1" s="89" t="s">
        <v>82</v>
      </c>
      <c r="C1" s="89"/>
      <c r="D1" s="89"/>
      <c r="E1" s="89"/>
      <c r="F1" s="89"/>
      <c r="G1" s="89"/>
      <c r="H1" s="89"/>
      <c r="I1" s="89"/>
    </row>
    <row r="3" ht="12.75">
      <c r="B3" t="s">
        <v>83</v>
      </c>
    </row>
    <row r="4" ht="12.75">
      <c r="B4" t="s">
        <v>84</v>
      </c>
    </row>
    <row r="6" ht="12.75">
      <c r="B6" t="s">
        <v>85</v>
      </c>
    </row>
    <row r="7" ht="12.75">
      <c r="B7" t="s">
        <v>86</v>
      </c>
    </row>
    <row r="9" ht="12.75">
      <c r="B9" t="s">
        <v>87</v>
      </c>
    </row>
    <row r="10" ht="12.75">
      <c r="B10" t="s">
        <v>88</v>
      </c>
    </row>
    <row r="11" ht="12.75">
      <c r="B11" t="s">
        <v>89</v>
      </c>
    </row>
    <row r="12" ht="12.75">
      <c r="B12" t="s">
        <v>112</v>
      </c>
    </row>
    <row r="13" ht="12.75">
      <c r="B13" t="s">
        <v>90</v>
      </c>
    </row>
    <row r="15" ht="12.75">
      <c r="B15" t="s">
        <v>91</v>
      </c>
    </row>
    <row r="16" spans="2:9" ht="12.75">
      <c r="B16" s="84"/>
      <c r="C16" s="84"/>
      <c r="D16" s="84"/>
      <c r="E16" s="84"/>
      <c r="F16" s="84"/>
      <c r="G16" s="84"/>
      <c r="H16" s="84"/>
      <c r="I16" s="84"/>
    </row>
    <row r="18" ht="12.75">
      <c r="B18" t="s">
        <v>92</v>
      </c>
    </row>
    <row r="19" ht="12.75">
      <c r="B19" t="s">
        <v>93</v>
      </c>
    </row>
    <row r="20" ht="12.75">
      <c r="B20" t="s">
        <v>94</v>
      </c>
    </row>
    <row r="22" ht="12.75">
      <c r="B22" t="s">
        <v>95</v>
      </c>
    </row>
    <row r="23" ht="12.75">
      <c r="B23" t="s">
        <v>96</v>
      </c>
    </row>
    <row r="25" ht="12.75">
      <c r="B25" t="s">
        <v>100</v>
      </c>
    </row>
    <row r="26" ht="12.75">
      <c r="B26" t="s">
        <v>101</v>
      </c>
    </row>
    <row r="27" ht="12.75">
      <c r="B27" t="s">
        <v>102</v>
      </c>
    </row>
    <row r="28" ht="12.75">
      <c r="B28" t="s">
        <v>103</v>
      </c>
    </row>
    <row r="29" ht="13.5" thickBot="1"/>
    <row r="30" spans="2:8" ht="12.75">
      <c r="B30" s="85">
        <f>1-(20/38)^19</f>
        <v>0.9999949454606502</v>
      </c>
      <c r="C30" s="5" t="s">
        <v>111</v>
      </c>
      <c r="F30" s="88" t="s">
        <v>97</v>
      </c>
      <c r="G30" s="97" t="s">
        <v>98</v>
      </c>
      <c r="H30" s="98"/>
    </row>
    <row r="31" spans="6:8" ht="12.75">
      <c r="F31" s="87">
        <f>-(2^19-1)</f>
        <v>-524287</v>
      </c>
      <c r="G31" s="93">
        <f>(20/38)^19</f>
        <v>5.054539349823841E-06</v>
      </c>
      <c r="H31" s="94"/>
    </row>
    <row r="32" spans="2:8" ht="13.5" thickBot="1">
      <c r="B32" t="s">
        <v>104</v>
      </c>
      <c r="F32" s="86">
        <v>1</v>
      </c>
      <c r="G32" s="95">
        <f>1-G31</f>
        <v>0.9999949454606502</v>
      </c>
      <c r="H32" s="96"/>
    </row>
    <row r="33" ht="12.75">
      <c r="B33" t="s">
        <v>105</v>
      </c>
    </row>
    <row r="35" spans="2:3" ht="12.75">
      <c r="B35" s="31">
        <f>SUMPRODUCT(F31:F32,G31:G32)</f>
        <v>-1.650034326640442</v>
      </c>
      <c r="C35" s="5" t="s">
        <v>99</v>
      </c>
    </row>
    <row r="37" ht="12.75">
      <c r="B37" t="s">
        <v>106</v>
      </c>
    </row>
    <row r="38" ht="12.75">
      <c r="B38" t="s">
        <v>110</v>
      </c>
    </row>
    <row r="39" ht="12.75">
      <c r="B39" t="s">
        <v>107</v>
      </c>
    </row>
    <row r="40" ht="12.75">
      <c r="B40" t="s">
        <v>108</v>
      </c>
    </row>
    <row r="41" ht="12.75">
      <c r="B41" t="s">
        <v>109</v>
      </c>
    </row>
  </sheetData>
  <sheetProtection/>
  <mergeCells count="4">
    <mergeCell ref="B1:I1"/>
    <mergeCell ref="G31:H31"/>
    <mergeCell ref="G32:H32"/>
    <mergeCell ref="G30:H3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B1" sqref="B1:I1"/>
    </sheetView>
  </sheetViews>
  <sheetFormatPr defaultColWidth="9.140625" defaultRowHeight="12.75"/>
  <cols>
    <col min="1" max="1" width="3.28125" style="62" customWidth="1"/>
    <col min="2" max="2" width="7.57421875" style="61" customWidth="1"/>
    <col min="3" max="3" width="13.421875" style="61" customWidth="1"/>
    <col min="4" max="5" width="9.00390625" style="61" customWidth="1"/>
    <col min="6" max="6" width="9.28125" style="61" customWidth="1"/>
    <col min="7" max="8" width="9.140625" style="61" customWidth="1"/>
    <col min="9" max="9" width="1.7109375" style="61" customWidth="1"/>
    <col min="10" max="16384" width="9.140625" style="61" customWidth="1"/>
  </cols>
  <sheetData>
    <row r="1" spans="2:9" ht="15.75">
      <c r="B1" s="99" t="s">
        <v>53</v>
      </c>
      <c r="C1" s="99"/>
      <c r="D1" s="99"/>
      <c r="E1" s="99"/>
      <c r="F1" s="99"/>
      <c r="G1" s="99"/>
      <c r="H1" s="99"/>
      <c r="I1" s="99"/>
    </row>
    <row r="3" ht="12.75">
      <c r="B3" s="62" t="s">
        <v>65</v>
      </c>
    </row>
    <row r="4" ht="12.75">
      <c r="B4" s="62" t="s">
        <v>66</v>
      </c>
    </row>
    <row r="5" ht="12.75">
      <c r="B5" s="62" t="s">
        <v>113</v>
      </c>
    </row>
    <row r="6" ht="12.75">
      <c r="B6" s="62" t="s">
        <v>75</v>
      </c>
    </row>
    <row r="7" ht="12.75">
      <c r="B7" s="62"/>
    </row>
    <row r="8" ht="12.75">
      <c r="B8" s="62" t="s">
        <v>67</v>
      </c>
    </row>
    <row r="9" ht="12.75">
      <c r="B9" s="62" t="s">
        <v>68</v>
      </c>
    </row>
    <row r="10" ht="12.75">
      <c r="B10" s="62" t="s">
        <v>69</v>
      </c>
    </row>
    <row r="11" ht="13.5" thickBot="1">
      <c r="B11" s="62"/>
    </row>
    <row r="12" spans="4:6" ht="13.5" thickBot="1">
      <c r="D12" s="63" t="s">
        <v>54</v>
      </c>
      <c r="E12" s="64" t="s">
        <v>55</v>
      </c>
      <c r="F12" s="65" t="s">
        <v>56</v>
      </c>
    </row>
    <row r="13" spans="3:6" ht="12.75">
      <c r="C13" s="61" t="s">
        <v>57</v>
      </c>
      <c r="D13" s="76">
        <v>0.1</v>
      </c>
      <c r="E13" s="81">
        <v>0.11</v>
      </c>
      <c r="F13" s="77">
        <v>0.15</v>
      </c>
    </row>
    <row r="14" spans="3:6" ht="13.5" thickBot="1">
      <c r="C14" s="61" t="s">
        <v>58</v>
      </c>
      <c r="D14" s="78">
        <v>0.06</v>
      </c>
      <c r="E14" s="82">
        <v>0.08</v>
      </c>
      <c r="F14" s="79">
        <v>0.1</v>
      </c>
    </row>
    <row r="15" spans="4:6" ht="12.75">
      <c r="D15" s="68"/>
      <c r="E15" s="68"/>
      <c r="F15" s="68"/>
    </row>
    <row r="16" spans="3:6" ht="12.75">
      <c r="C16" s="61" t="s">
        <v>59</v>
      </c>
      <c r="D16" s="80">
        <f>1/3</f>
        <v>0.3333333333333333</v>
      </c>
      <c r="E16" s="80">
        <f>1/3</f>
        <v>0.3333333333333333</v>
      </c>
      <c r="F16" s="80">
        <f>1/3</f>
        <v>0.3333333333333333</v>
      </c>
    </row>
    <row r="17" spans="3:6" ht="12.75">
      <c r="C17" s="66"/>
      <c r="D17" s="66"/>
      <c r="E17" s="66"/>
      <c r="F17" s="66"/>
    </row>
    <row r="18" spans="2:9" ht="12.75">
      <c r="B18" s="71"/>
      <c r="C18" s="72"/>
      <c r="D18" s="72"/>
      <c r="E18" s="72"/>
      <c r="F18" s="72"/>
      <c r="G18" s="71"/>
      <c r="H18" s="71"/>
      <c r="I18" s="71"/>
    </row>
    <row r="19" spans="2:4" ht="14.25">
      <c r="B19" s="62" t="s">
        <v>63</v>
      </c>
      <c r="D19" s="66">
        <f>SUMPRODUCT(D16:F16,D13:F13)</f>
        <v>0.12</v>
      </c>
    </row>
    <row r="20" spans="1:6" ht="14.25">
      <c r="A20" s="67"/>
      <c r="B20" s="62" t="s">
        <v>64</v>
      </c>
      <c r="D20" s="66">
        <f>SQRT(SUMPRODUCT(D16:F16^2,D14:F14^2))</f>
        <v>0.047140452079103175</v>
      </c>
      <c r="F20" s="66"/>
    </row>
    <row r="21" ht="12.75">
      <c r="F21" s="66"/>
    </row>
    <row r="22" ht="15.75">
      <c r="B22" s="100" t="s">
        <v>119</v>
      </c>
    </row>
    <row r="23" ht="15.75">
      <c r="B23" s="70" t="s">
        <v>121</v>
      </c>
    </row>
    <row r="25" ht="12.75">
      <c r="B25" s="100" t="s">
        <v>120</v>
      </c>
    </row>
    <row r="26" ht="12.75">
      <c r="B26" s="83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B1" sqref="B1:H1"/>
    </sheetView>
  </sheetViews>
  <sheetFormatPr defaultColWidth="9.140625" defaultRowHeight="12.75"/>
  <cols>
    <col min="1" max="1" width="3.28125" style="62" customWidth="1"/>
    <col min="2" max="2" width="9.57421875" style="61" customWidth="1"/>
    <col min="3" max="3" width="13.28125" style="61" customWidth="1"/>
    <col min="4" max="4" width="9.00390625" style="61" customWidth="1"/>
    <col min="5" max="16384" width="9.140625" style="61" customWidth="1"/>
  </cols>
  <sheetData>
    <row r="1" spans="2:8" ht="15.75">
      <c r="B1" s="99" t="s">
        <v>74</v>
      </c>
      <c r="C1" s="99"/>
      <c r="D1" s="99"/>
      <c r="E1" s="99"/>
      <c r="F1" s="99"/>
      <c r="G1" s="99"/>
      <c r="H1" s="99"/>
    </row>
    <row r="2" spans="2:5" ht="13.5" customHeight="1">
      <c r="B2" s="69"/>
      <c r="C2" s="69"/>
      <c r="D2" s="69"/>
      <c r="E2" s="69"/>
    </row>
    <row r="3" spans="2:5" ht="13.5" customHeight="1">
      <c r="B3" s="62" t="s">
        <v>70</v>
      </c>
      <c r="C3" s="69"/>
      <c r="D3" s="69"/>
      <c r="E3" s="69"/>
    </row>
    <row r="4" spans="2:5" ht="13.5" customHeight="1">
      <c r="B4" s="62" t="s">
        <v>116</v>
      </c>
      <c r="C4" s="69"/>
      <c r="D4" s="69"/>
      <c r="E4" s="69"/>
    </row>
    <row r="5" spans="2:5" ht="13.5" customHeight="1">
      <c r="B5" s="62" t="s">
        <v>71</v>
      </c>
      <c r="C5" s="69"/>
      <c r="D5" s="69"/>
      <c r="E5" s="69"/>
    </row>
    <row r="6" spans="2:5" ht="13.5" customHeight="1">
      <c r="B6" s="62" t="s">
        <v>72</v>
      </c>
      <c r="C6" s="69"/>
      <c r="D6" s="69"/>
      <c r="E6" s="69"/>
    </row>
    <row r="7" spans="2:5" ht="13.5" customHeight="1">
      <c r="B7" s="62" t="s">
        <v>73</v>
      </c>
      <c r="C7" s="69"/>
      <c r="D7" s="69"/>
      <c r="E7" s="69"/>
    </row>
    <row r="8" ht="13.5" customHeight="1" thickBot="1">
      <c r="B8" s="62"/>
    </row>
    <row r="9" spans="4:5" ht="13.5" customHeight="1" thickBot="1">
      <c r="D9" s="63" t="s">
        <v>60</v>
      </c>
      <c r="E9" s="65" t="s">
        <v>61</v>
      </c>
    </row>
    <row r="10" spans="3:5" ht="13.5" customHeight="1">
      <c r="C10" s="61" t="s">
        <v>57</v>
      </c>
      <c r="D10" s="76">
        <v>0.1</v>
      </c>
      <c r="E10" s="77">
        <v>0.13</v>
      </c>
    </row>
    <row r="11" spans="3:5" ht="13.5" customHeight="1" thickBot="1">
      <c r="C11" s="61" t="s">
        <v>58</v>
      </c>
      <c r="D11" s="78">
        <v>0.06</v>
      </c>
      <c r="E11" s="79">
        <v>0.1</v>
      </c>
    </row>
    <row r="12" spans="3:5" ht="13.5" customHeight="1">
      <c r="C12" s="61" t="s">
        <v>62</v>
      </c>
      <c r="D12" s="68">
        <v>0.4</v>
      </c>
      <c r="E12" s="68"/>
    </row>
    <row r="13" ht="13.5" customHeight="1"/>
    <row r="14" spans="3:5" ht="12.75">
      <c r="C14" s="61" t="s">
        <v>59</v>
      </c>
      <c r="D14" s="80">
        <v>0.75</v>
      </c>
      <c r="E14" s="80">
        <f>1-D14</f>
        <v>0.25</v>
      </c>
    </row>
    <row r="16" spans="2:8" ht="12.75">
      <c r="B16" s="71"/>
      <c r="C16" s="71"/>
      <c r="D16" s="71"/>
      <c r="E16" s="71"/>
      <c r="F16" s="71"/>
      <c r="G16" s="71"/>
      <c r="H16" s="71"/>
    </row>
    <row r="17" spans="2:4" ht="14.25">
      <c r="B17" s="62" t="s">
        <v>63</v>
      </c>
      <c r="D17" s="66">
        <f>SUMPRODUCT(D14:E14,D10:E10)</f>
        <v>0.10750000000000001</v>
      </c>
    </row>
    <row r="18" spans="2:4" ht="14.25">
      <c r="B18" s="62" t="s">
        <v>64</v>
      </c>
      <c r="D18" s="66">
        <f>SQRT(SUMPRODUCT(D14:E14^2,D11:E11^2)+2*D14*E14*D11*E11*D12)</f>
        <v>0.05958187643906493</v>
      </c>
    </row>
    <row r="19" spans="2:4" ht="12.75">
      <c r="B19" s="62"/>
      <c r="D19" s="66"/>
    </row>
    <row r="20" spans="2:4" ht="15.75">
      <c r="B20" s="83" t="s">
        <v>114</v>
      </c>
      <c r="D20" s="66"/>
    </row>
    <row r="21" spans="2:4" ht="15.75">
      <c r="B21" s="83" t="s">
        <v>115</v>
      </c>
      <c r="D21" s="66"/>
    </row>
    <row r="22" spans="2:4" ht="12.75">
      <c r="B22" s="62"/>
      <c r="D22" s="66"/>
    </row>
    <row r="23" ht="12.75">
      <c r="B23" s="83" t="s">
        <v>76</v>
      </c>
    </row>
    <row r="24" spans="1:2" ht="12.75">
      <c r="A24" s="70"/>
      <c r="B24" s="83" t="s">
        <v>77</v>
      </c>
    </row>
    <row r="26" ht="12.75">
      <c r="B26" s="83" t="s">
        <v>78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 Weber</cp:lastModifiedBy>
  <dcterms:created xsi:type="dcterms:W3CDTF">2005-07-02T19:28:42Z</dcterms:created>
  <dcterms:modified xsi:type="dcterms:W3CDTF">2011-10-13T06:24:05Z</dcterms:modified>
  <cp:category/>
  <cp:version/>
  <cp:contentType/>
  <cp:contentStatus/>
</cp:coreProperties>
</file>